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6395" windowHeight="5640" tabRatio="871" activeTab="3"/>
  </bookViews>
  <sheets>
    <sheet name="01b" sheetId="6" r:id="rId1"/>
    <sheet name="02c" sheetId="8" r:id="rId2"/>
    <sheet name="03b" sheetId="20" r:id="rId3"/>
    <sheet name="5b" sheetId="14" r:id="rId4"/>
    <sheet name="6đ" sheetId="21" r:id="rId5"/>
    <sheet name="06g" sheetId="4" r:id="rId6"/>
    <sheet name="TH TW" sheetId="29" r:id="rId7"/>
    <sheet name="TH huyen" sheetId="26" r:id="rId8"/>
    <sheet name="Qua han huyen" sheetId="24" r:id="rId9"/>
  </sheets>
  <definedNames>
    <definedName name="_xlnm.Print_Titles" localSheetId="0">'01b'!$4:$7</definedName>
    <definedName name="_xlnm.Print_Titles" localSheetId="5">'06g'!$6:$7</definedName>
    <definedName name="_xlnm.Print_Titles" localSheetId="4">'6đ'!$5:$7</definedName>
  </definedNames>
  <calcPr calcId="144525"/>
</workbook>
</file>

<file path=xl/calcChain.xml><?xml version="1.0" encoding="utf-8"?>
<calcChain xmlns="http://schemas.openxmlformats.org/spreadsheetml/2006/main">
  <c r="N23" i="21" l="1"/>
  <c r="K23" i="21"/>
  <c r="H23" i="21"/>
  <c r="C23" i="21"/>
  <c r="N12" i="21" l="1"/>
  <c r="N13" i="21"/>
  <c r="N14" i="21"/>
  <c r="N15" i="21"/>
  <c r="N16" i="21"/>
  <c r="N17" i="21"/>
  <c r="N18" i="21"/>
  <c r="N19" i="21"/>
  <c r="N20" i="21"/>
  <c r="N21" i="21"/>
  <c r="N22" i="21"/>
  <c r="N24" i="21"/>
  <c r="N25" i="21"/>
  <c r="N26" i="21"/>
  <c r="N27" i="21"/>
  <c r="N28" i="21"/>
  <c r="N29" i="21"/>
  <c r="N11" i="21"/>
  <c r="K12" i="21"/>
  <c r="K13" i="21"/>
  <c r="K14" i="21"/>
  <c r="K15" i="21"/>
  <c r="K16" i="21"/>
  <c r="K17" i="21"/>
  <c r="K18" i="21"/>
  <c r="K19" i="21"/>
  <c r="K20" i="21"/>
  <c r="K21" i="21"/>
  <c r="K22" i="21"/>
  <c r="K24" i="21"/>
  <c r="K25" i="21"/>
  <c r="K26" i="21"/>
  <c r="K27" i="21"/>
  <c r="K28" i="21"/>
  <c r="K29" i="21"/>
  <c r="K11" i="21"/>
  <c r="H12" i="21"/>
  <c r="H13" i="21"/>
  <c r="H14" i="21"/>
  <c r="H15" i="21"/>
  <c r="H16" i="21"/>
  <c r="H17" i="21"/>
  <c r="H18" i="21"/>
  <c r="H19" i="21"/>
  <c r="H20" i="21"/>
  <c r="H21" i="21"/>
  <c r="H22" i="21"/>
  <c r="H24" i="21"/>
  <c r="H25" i="21"/>
  <c r="H26" i="21"/>
  <c r="H27" i="21"/>
  <c r="H28" i="21"/>
  <c r="H29" i="21"/>
  <c r="H11" i="21"/>
  <c r="C13" i="21" l="1"/>
  <c r="C14" i="21"/>
  <c r="C15" i="21"/>
  <c r="C16" i="21"/>
  <c r="C17" i="21"/>
  <c r="C18" i="21"/>
  <c r="C19" i="21"/>
  <c r="C20" i="21"/>
  <c r="C21" i="21"/>
  <c r="C22" i="21"/>
  <c r="C24" i="21"/>
  <c r="C25" i="21"/>
  <c r="C26" i="21"/>
  <c r="C27" i="21"/>
  <c r="C28" i="21"/>
  <c r="C29" i="21"/>
  <c r="C12" i="21"/>
  <c r="D9" i="29" l="1"/>
  <c r="E9" i="29"/>
  <c r="F9" i="29"/>
  <c r="G9" i="29"/>
  <c r="I9" i="29"/>
  <c r="J9" i="29"/>
  <c r="L9" i="29"/>
  <c r="M9" i="29"/>
  <c r="O9" i="29"/>
  <c r="P9" i="29"/>
  <c r="Q9" i="29"/>
  <c r="R9" i="29"/>
  <c r="H12" i="29"/>
  <c r="C12" i="29"/>
  <c r="N13" i="29" l="1"/>
  <c r="K13" i="29"/>
  <c r="H13" i="29"/>
  <c r="C13" i="29"/>
  <c r="N11" i="29"/>
  <c r="N9" i="29" s="1"/>
  <c r="K11" i="29"/>
  <c r="K9" i="29" s="1"/>
  <c r="H11" i="29"/>
  <c r="H9" i="29" s="1"/>
  <c r="C11" i="29"/>
  <c r="C9" i="29" s="1"/>
  <c r="T11" i="21" l="1"/>
  <c r="T12" i="21"/>
  <c r="T13" i="21"/>
  <c r="S15" i="21"/>
  <c r="T15" i="21"/>
  <c r="S16" i="21"/>
  <c r="T16" i="21"/>
  <c r="S17" i="21"/>
  <c r="T17" i="21"/>
  <c r="S18" i="21"/>
  <c r="T18" i="21"/>
  <c r="S19" i="21"/>
  <c r="T19" i="21"/>
  <c r="S20" i="21"/>
  <c r="T20" i="21"/>
  <c r="S21" i="21"/>
  <c r="T21" i="21"/>
  <c r="S22" i="21"/>
  <c r="T22" i="21"/>
  <c r="S23" i="21"/>
  <c r="T23" i="21"/>
  <c r="S24" i="21"/>
  <c r="T24" i="21"/>
  <c r="S25" i="21"/>
  <c r="T25" i="21"/>
  <c r="S26" i="21"/>
  <c r="T26" i="21"/>
  <c r="S27" i="21"/>
  <c r="T27" i="21"/>
  <c r="S28" i="21"/>
  <c r="T28" i="21"/>
  <c r="S29" i="21"/>
  <c r="T29" i="21"/>
  <c r="T14" i="21" l="1"/>
  <c r="S14" i="21"/>
  <c r="S13" i="21"/>
  <c r="S12" i="21"/>
  <c r="S11" i="21"/>
  <c r="T48" i="21" l="1"/>
  <c r="T49" i="21"/>
  <c r="T50" i="21"/>
  <c r="T51" i="21"/>
  <c r="T52" i="21"/>
  <c r="T53" i="21"/>
  <c r="T54" i="21"/>
  <c r="T55" i="21"/>
  <c r="T56" i="21"/>
  <c r="T57" i="21"/>
  <c r="T58" i="21"/>
  <c r="T59" i="21"/>
  <c r="T60" i="21"/>
  <c r="T61" i="21"/>
  <c r="S48" i="21"/>
  <c r="S49" i="21"/>
  <c r="S50" i="21"/>
  <c r="S51" i="21"/>
  <c r="S52" i="21"/>
  <c r="S53" i="21"/>
  <c r="S54" i="21"/>
  <c r="S55" i="21"/>
  <c r="S56" i="21"/>
  <c r="S57" i="21"/>
  <c r="S58" i="21"/>
  <c r="S59" i="21"/>
  <c r="S60" i="21"/>
  <c r="S61" i="21"/>
  <c r="D10" i="21" l="1"/>
  <c r="D62" i="21" s="1"/>
  <c r="E10" i="21"/>
  <c r="E62" i="21" s="1"/>
  <c r="F10" i="21"/>
  <c r="F62" i="21" s="1"/>
  <c r="G10" i="21"/>
  <c r="G62" i="21" s="1"/>
  <c r="I10" i="21"/>
  <c r="I62" i="21" s="1"/>
  <c r="J10" i="21"/>
  <c r="J62" i="21" s="1"/>
  <c r="L10" i="21"/>
  <c r="L62" i="21" s="1"/>
  <c r="M10" i="21"/>
  <c r="O10" i="21"/>
  <c r="O62" i="21" s="1"/>
  <c r="P10" i="21"/>
  <c r="P62" i="21" s="1"/>
  <c r="Q10" i="21"/>
  <c r="Q62" i="21" s="1"/>
  <c r="R10" i="21"/>
  <c r="S47" i="21"/>
  <c r="K10" i="21"/>
  <c r="K9" i="21" s="1"/>
  <c r="H10" i="21"/>
  <c r="N62" i="21" l="1"/>
  <c r="H62" i="21"/>
  <c r="R9" i="21"/>
  <c r="R62" i="21"/>
  <c r="M9" i="21"/>
  <c r="M62" i="21"/>
  <c r="K62" i="21" s="1"/>
  <c r="C62" i="21"/>
  <c r="H9" i="21"/>
  <c r="L9" i="21"/>
  <c r="E9" i="21"/>
  <c r="T30" i="21"/>
  <c r="O9" i="21"/>
  <c r="F9" i="21"/>
  <c r="P9" i="21"/>
  <c r="Q9" i="21"/>
  <c r="I9" i="21"/>
  <c r="S30" i="21"/>
  <c r="J9" i="21"/>
  <c r="C10" i="21"/>
  <c r="C9" i="21" s="1"/>
  <c r="S43" i="21"/>
  <c r="T43" i="21"/>
  <c r="T42" i="21"/>
  <c r="S42" i="21"/>
  <c r="T34" i="21"/>
  <c r="S34" i="21"/>
  <c r="T45" i="21"/>
  <c r="S45" i="21"/>
  <c r="T41" i="21"/>
  <c r="S41" i="21"/>
  <c r="T37" i="21"/>
  <c r="S37" i="21"/>
  <c r="T33" i="21"/>
  <c r="S33" i="21"/>
  <c r="D9" i="21"/>
  <c r="S31" i="21"/>
  <c r="T31" i="21"/>
  <c r="S39" i="21"/>
  <c r="T39" i="21"/>
  <c r="S35" i="21"/>
  <c r="T35" i="21"/>
  <c r="S46" i="21"/>
  <c r="T46" i="21"/>
  <c r="S38" i="21"/>
  <c r="T38" i="21"/>
  <c r="T44" i="21"/>
  <c r="S44" i="21"/>
  <c r="S40" i="21"/>
  <c r="T40" i="21"/>
  <c r="T36" i="21"/>
  <c r="S36" i="21"/>
  <c r="S32" i="21"/>
  <c r="T32" i="21"/>
  <c r="T47" i="21"/>
  <c r="N10" i="21"/>
  <c r="G9" i="21"/>
  <c r="N9" i="21" l="1"/>
  <c r="S9" i="21" s="1"/>
  <c r="S10" i="21"/>
  <c r="T10" i="21"/>
  <c r="T9" i="21" l="1"/>
  <c r="D10" i="20"/>
  <c r="E10" i="20"/>
  <c r="C10" i="20"/>
  <c r="L10" i="20"/>
  <c r="M10" i="20"/>
  <c r="N10" i="20"/>
  <c r="O10" i="20"/>
  <c r="J10" i="20"/>
  <c r="K10" i="20"/>
  <c r="I10" i="20"/>
  <c r="H8" i="8"/>
  <c r="G8" i="8"/>
  <c r="C14" i="4" l="1"/>
  <c r="B10" i="14"/>
  <c r="E9" i="14"/>
  <c r="F9" i="14"/>
  <c r="G9" i="14"/>
  <c r="H9" i="14"/>
  <c r="I9" i="14"/>
  <c r="J9" i="14"/>
  <c r="K9" i="14"/>
  <c r="L9" i="14"/>
  <c r="M9" i="14"/>
  <c r="D9" i="14"/>
  <c r="B9" i="14" s="1"/>
  <c r="F8" i="8" l="1"/>
  <c r="E8" i="8"/>
  <c r="D8" i="8"/>
  <c r="C8" i="8"/>
  <c r="L8" i="6"/>
  <c r="K8" i="6"/>
  <c r="J8" i="6"/>
  <c r="I8" i="6"/>
  <c r="H8" i="6"/>
  <c r="G8" i="6"/>
  <c r="F8" i="6"/>
  <c r="E8" i="6"/>
  <c r="D8" i="6"/>
  <c r="C8" i="6"/>
  <c r="C2" i="8" l="1"/>
  <c r="C11" i="4"/>
  <c r="G10" i="20" l="1"/>
  <c r="F10" i="20"/>
  <c r="S62" i="21" l="1"/>
  <c r="H10" i="20"/>
  <c r="T62" i="21" l="1"/>
  <c r="C10" i="4" l="1"/>
  <c r="C12" i="4"/>
  <c r="C13" i="4"/>
  <c r="C15" i="4"/>
  <c r="C16" i="4"/>
  <c r="C17" i="4"/>
  <c r="C18" i="4"/>
  <c r="C19" i="4"/>
  <c r="C20" i="4"/>
  <c r="C21" i="4"/>
  <c r="C22" i="4"/>
  <c r="C23" i="4"/>
  <c r="C24" i="4"/>
  <c r="C25" i="4"/>
  <c r="C26" i="4"/>
  <c r="C27" i="4"/>
  <c r="C9" i="4"/>
  <c r="D28" i="4"/>
  <c r="E28" i="4"/>
  <c r="C28" i="4" l="1"/>
</calcChain>
</file>

<file path=xl/sharedStrings.xml><?xml version="1.0" encoding="utf-8"?>
<sst xmlns="http://schemas.openxmlformats.org/spreadsheetml/2006/main" count="496" uniqueCount="290">
  <si>
    <t>STT</t>
  </si>
  <si>
    <t>Lĩnh vực, công việc giải quyết theo cấp</t>
  </si>
  <si>
    <t>Số hồ sơ nhận giải quyết</t>
  </si>
  <si>
    <t>Kết quả giải quyết</t>
  </si>
  <si>
    <t xml:space="preserve">Tổng số </t>
  </si>
  <si>
    <t>Trong đó</t>
  </si>
  <si>
    <t>Số hồ sơ đã giải quyết</t>
  </si>
  <si>
    <t>Số hồ sơ đang giải quyết</t>
  </si>
  <si>
    <t>Số kỳ trước chuyển qua</t>
  </si>
  <si>
    <t>Tổng số</t>
  </si>
  <si>
    <t>Trả đúng thời hạn</t>
  </si>
  <si>
    <t>Trả quá hạn</t>
  </si>
  <si>
    <t>Chưa đến hạn</t>
  </si>
  <si>
    <t>Quá hạn</t>
  </si>
  <si>
    <t>I</t>
  </si>
  <si>
    <t>II</t>
  </si>
  <si>
    <t>Sở Nội vụ</t>
  </si>
  <si>
    <t>A</t>
  </si>
  <si>
    <t>B</t>
  </si>
  <si>
    <t>C</t>
  </si>
  <si>
    <t>TT</t>
  </si>
  <si>
    <t>Đơn vị thực hiện</t>
  </si>
  <si>
    <t>Quyết định của UBND</t>
  </si>
  <si>
    <t>Số TTHC</t>
  </si>
  <si>
    <t>Số  VBQPPL</t>
  </si>
  <si>
    <t>Số  TTHC</t>
  </si>
  <si>
    <t>Số VBQPPL</t>
  </si>
  <si>
    <t>Số   TTHC</t>
  </si>
  <si>
    <t>Phân loại theo tên VBQPPL</t>
  </si>
  <si>
    <t>Số VB QPPL</t>
  </si>
  <si>
    <t>Số VBQPPL, TTHC được công bố</t>
  </si>
  <si>
    <t>VBQPPL</t>
  </si>
  <si>
    <t>TTHC</t>
  </si>
  <si>
    <t>Chia ra</t>
  </si>
  <si>
    <t>Ban hành mới hoặc sửa đổi bổ sung (Công khai)</t>
  </si>
  <si>
    <t>Hủy bỏ hoặc bãi bỏ (Không công khai)</t>
  </si>
  <si>
    <t>Quy định mới; được sửa đổi bổ sung (Công khai)</t>
  </si>
  <si>
    <t>Số TTHC quy định mới</t>
  </si>
  <si>
    <t>Số TTHC được sửa đổi, bổ sung</t>
  </si>
  <si>
    <t>Số TTHC hủy bỏ, bãi bỏ</t>
  </si>
  <si>
    <t>Ngành, lĩnh vực có PAKN</t>
  </si>
  <si>
    <t>Đăng tải công khai kết quả xử lý</t>
  </si>
  <si>
    <t>Số PAKN về hành vi hành chính</t>
  </si>
  <si>
    <t>Số PAKN về nội dung quy định hành chính</t>
  </si>
  <si>
    <t>Đang xử lý</t>
  </si>
  <si>
    <t>Số lượng hồ sơ</t>
  </si>
  <si>
    <t>Nguyên nhân quá hạn</t>
  </si>
  <si>
    <t>Tên TTHC</t>
  </si>
  <si>
    <t>Nội dung vướng mắc</t>
  </si>
  <si>
    <t>Văn bản QPPL</t>
  </si>
  <si>
    <t>+ Đánh số liên tiếp theo dãy số La mã đối với lĩnh vực</t>
  </si>
  <si>
    <t>+ Đánh số liên tiếp theo dãy số tự nhiên đối với thủ tục hành chính có hồ sơ bị quá hạn giải quyết trong kỳ báo cáo</t>
  </si>
  <si>
    <t>- Cột số 2: Liệt kê TTHC có hồ sơ bị quá hạn giải quyết trong kỳ báo cáo theo lĩnh vực</t>
  </si>
  <si>
    <t xml:space="preserve">- Cột số 3: Ghi tổng số hồ sơ quá hạn giải quyết trong kỳ báo cáo tương ứng với tên TTHC ghi tại cột số 2 </t>
  </si>
  <si>
    <t xml:space="preserve">- Cột số 4: Điền mã số tương ứng của các nguyên nhân trả quá hạn theo hướng dẫn dưới đây: </t>
  </si>
  <si>
    <t>a. Quy định hành chính</t>
  </si>
  <si>
    <r>
      <t>a1.</t>
    </r>
    <r>
      <rPr>
        <i/>
        <sz val="14"/>
        <color indexed="8"/>
        <rFont val="Times New Roman"/>
        <family val="1"/>
      </rPr>
      <t xml:space="preserve"> </t>
    </r>
    <r>
      <rPr>
        <sz val="14"/>
        <color indexed="8"/>
        <rFont val="Times New Roman"/>
        <family val="1"/>
      </rPr>
      <t xml:space="preserve">Do quy định tại văn bản quy phạm pháp luật chưa rõ ràng </t>
    </r>
  </si>
  <si>
    <t xml:space="preserve">a2. Do quy định tại các VBQPPL mâu thuẫn với nhau </t>
  </si>
  <si>
    <t xml:space="preserve">a3. Do quy định tại VBQPPL không hợp lý </t>
  </si>
  <si>
    <t>a4. Do cơ chế phối hợp giữa các cơ quan chưa tốt (trong các trường hợp giải quyết theo cơ chế một cửa liên thông)</t>
  </si>
  <si>
    <t>b. Cán bộ, công chức</t>
  </si>
  <si>
    <t>b1. Do thiếu biên chế</t>
  </si>
  <si>
    <t>b2. Do trình độ, năng lực hạn chế của cán bộ trực tiếp giải quyết</t>
  </si>
  <si>
    <t>b3. Do cán bộ trực tiếp giải quyết thiếu trách nhiệm hoặc nhũng nhiễu</t>
  </si>
  <si>
    <t>c. Cơ sở vật chất, trang thiết bị</t>
  </si>
  <si>
    <t>c1. Diện tích trụ sở làm việc chật hẹp, xuống cấp</t>
  </si>
  <si>
    <t>c2. Trang thiết bị thiếu hoặc chất lượng kém</t>
  </si>
  <si>
    <r>
      <t>d. Nguyên nhân khác</t>
    </r>
    <r>
      <rPr>
        <i/>
        <sz val="14"/>
        <color indexed="8"/>
        <rFont val="Times New Roman"/>
        <family val="1"/>
      </rPr>
      <t xml:space="preserve"> (nêu cụ thể):………..</t>
    </r>
  </si>
  <si>
    <t>Dùng để diễn giải các nguyên nhân nêu tại mã số a1, a2, a3, trong đó:</t>
  </si>
  <si>
    <t>- Cột số 2 ghi rõ tên của thủ tục hành chính;</t>
  </si>
  <si>
    <t>- Cột số 3 ghi rõ nội dung vướng mắc;</t>
  </si>
  <si>
    <t xml:space="preserve">- Cột số 4 ghi rõ điều, khoản, điểm, số hiệu, trích yếu của văn bản quy phạm pháp luật là nguyên nhân của trường hợp quá hạn trong giải quyết TTHC (có thể đính kèm văn bản giải thích về những hạn chế, bất cập, không hợp lý của các văn bản). </t>
  </si>
  <si>
    <t>I. TỔNG HỢP NGUYÊN NHÂN QUÁ HẠN</t>
  </si>
  <si>
    <t>II. CÁC TRƯỜNG HỢP QUÁ HẠN DO QUY ĐỊNH HÀNH CHÍNH:</t>
  </si>
  <si>
    <t>TỔNG CỘNG</t>
  </si>
  <si>
    <t>KẾT QUẢ ĐÁNH GIÁ TÁC ĐỘNG 
QUY ĐỊNH THỦ TỤC HÀNH CHÍNH (TTHC)
TẠI TỈNH BẮC GIANG</t>
  </si>
  <si>
    <r>
      <t xml:space="preserve">Đơn vị báo cáo: </t>
    </r>
    <r>
      <rPr>
        <sz val="12"/>
        <color theme="1"/>
        <rFont val="Times New Roman"/>
        <family val="2"/>
        <charset val="163"/>
      </rPr>
      <t>UBND</t>
    </r>
    <r>
      <rPr>
        <sz val="12"/>
        <color indexed="8"/>
        <rFont val="Times New Roman"/>
        <family val="1"/>
      </rPr>
      <t xml:space="preserve"> tỉnh Bắc Giang (Văn phòng UBND tỉnh)</t>
    </r>
    <r>
      <rPr>
        <b/>
        <sz val="12"/>
        <color indexed="8"/>
        <rFont val="Times New Roman"/>
        <family val="1"/>
      </rPr>
      <t xml:space="preserve">
Đơn vị nhận báo cáo: </t>
    </r>
    <r>
      <rPr>
        <sz val="12"/>
        <color theme="1"/>
        <rFont val="Times New Roman"/>
        <family val="2"/>
        <charset val="163"/>
      </rPr>
      <t>Văn phòng Chính phủ (Cục Kiểm soát TTHC)</t>
    </r>
  </si>
  <si>
    <r>
      <rPr>
        <b/>
        <sz val="13"/>
        <color indexed="8"/>
        <rFont val="Times New Roman"/>
        <family val="1"/>
      </rPr>
      <t>Biểu số 01b/VPCP/KSTT</t>
    </r>
    <r>
      <rPr>
        <b/>
        <sz val="12"/>
        <color indexed="8"/>
        <rFont val="Times New Roman"/>
        <family val="1"/>
      </rPr>
      <t xml:space="preserve">
</t>
    </r>
    <r>
      <rPr>
        <sz val="12"/>
        <color indexed="8"/>
        <rFont val="Times New Roman"/>
        <family val="1"/>
      </rPr>
      <t>Ban hành theo Thông tư số 02/2017/TT-VPCP ngày 31/10/2017</t>
    </r>
  </si>
  <si>
    <t>TTHC đã được ban hành</t>
  </si>
  <si>
    <t>TTHC đã được đánh giá tác động</t>
  </si>
  <si>
    <t>VB QPPL quy định TTHC đã được ban hành</t>
  </si>
  <si>
    <t>Phân loại TTHC đã đánh giá tác động theo tên văn bản QPPL</t>
  </si>
  <si>
    <t>Nghị quyết của HĐND</t>
  </si>
  <si>
    <t>Số TTHC được quy định mới</t>
  </si>
  <si>
    <t>Số TTHC được bãi bỏ, hủy bỏ</t>
  </si>
  <si>
    <t>Phân loại TTHC đã đánh giá tác động về nội dung</t>
  </si>
  <si>
    <t>(1)=(3)+(5)</t>
  </si>
  <si>
    <t>(2)=(4)+(6)</t>
  </si>
  <si>
    <r>
      <t xml:space="preserve">Biểu số 02c/VPCP/KSTT
</t>
    </r>
    <r>
      <rPr>
        <sz val="12"/>
        <color indexed="8"/>
        <rFont val="Times New Roman"/>
        <family val="1"/>
      </rPr>
      <t>Ban hành theo Thông tư số 02/2017/TT-VPCP ngày 31/10/2017</t>
    </r>
  </si>
  <si>
    <t>Văn bản,</t>
  </si>
  <si>
    <t>Đơn vị tính:</t>
  </si>
  <si>
    <t>(1) = (3 + 5)</t>
  </si>
  <si>
    <t>(2)= (4+6)</t>
  </si>
  <si>
    <t>Dự thảo Quyết định 
của UBND tỉnh</t>
  </si>
  <si>
    <t>Dự thảo Nghị quyết 
của HĐND</t>
  </si>
  <si>
    <t>Công bố danh mục TTHC</t>
  </si>
  <si>
    <t>Số lượng quyết định công bố danh mục TTHC</t>
  </si>
  <si>
    <t>Số lượng TTHC công bố áp dụng tại địa phương</t>
  </si>
  <si>
    <t>Số lượng TTHC đã được tích hợp dữ liệu và nhập sửa đổi, bổ sung thông tin trên CSDLQG</t>
  </si>
  <si>
    <t>Số lượng quyết định công bố TTHC đã ban hành</t>
  </si>
  <si>
    <t>Số VBQPPL, TTHC đã được công khai/không công khai</t>
  </si>
  <si>
    <t>(2)=(7+8)</t>
  </si>
  <si>
    <t>(3)=(4+5+6)</t>
  </si>
  <si>
    <t xml:space="preserve">Tổng số  </t>
  </si>
  <si>
    <t>Đơn vị tính: TTHC, văn bản</t>
  </si>
  <si>
    <r>
      <rPr>
        <b/>
        <sz val="13"/>
        <color indexed="8"/>
        <rFont val="Times New Roman"/>
        <family val="1"/>
      </rPr>
      <t>Biểu số 03b/VPCP/KSTT</t>
    </r>
    <r>
      <rPr>
        <b/>
        <sz val="12"/>
        <color indexed="8"/>
        <rFont val="Times New Roman"/>
        <family val="1"/>
      </rPr>
      <t xml:space="preserve">
</t>
    </r>
    <r>
      <rPr>
        <sz val="12"/>
        <color indexed="8"/>
        <rFont val="Times New Roman"/>
        <family val="1"/>
      </rPr>
      <t>Ban hành theo Thông tư số 02/2017/TT-VPCP ngày 31/10/2017</t>
    </r>
  </si>
  <si>
    <t>(1)</t>
  </si>
  <si>
    <t>(3)</t>
  </si>
  <si>
    <t>(4)</t>
  </si>
  <si>
    <t>(5)</t>
  </si>
  <si>
    <t>(6)</t>
  </si>
  <si>
    <t>(7)</t>
  </si>
  <si>
    <t>(8)</t>
  </si>
  <si>
    <t>(9)</t>
  </si>
  <si>
    <t>(10)</t>
  </si>
  <si>
    <t>(11)</t>
  </si>
  <si>
    <t>Số PAKN về quy định hành chính được tiếp nhận (bao gồm kỳ trước chuyển qua)</t>
  </si>
  <si>
    <t>Kết quả xử lý PAKN về quy định hành chính</t>
  </si>
  <si>
    <t>Đã xử lý</t>
  </si>
  <si>
    <t>Chia theo nội dung PAKN</t>
  </si>
  <si>
    <t>Chia theo thời điểm tiếp nhận</t>
  </si>
  <si>
    <t>Tiếp nhận mới trong kỳ</t>
  </si>
  <si>
    <t>Kỳ trước chuyển qua</t>
  </si>
  <si>
    <t>(1)=(2+3)</t>
  </si>
  <si>
    <t>(4)=(5+6)= (7+8)</t>
  </si>
  <si>
    <t>(9)=(10+11)</t>
  </si>
  <si>
    <t>(12)</t>
  </si>
  <si>
    <t>(2)</t>
  </si>
  <si>
    <r>
      <rPr>
        <b/>
        <sz val="13"/>
        <color theme="1"/>
        <rFont val="Times New Roman"/>
        <family val="1"/>
      </rPr>
      <t>Biểu số 05b/VPCP/KSTT</t>
    </r>
    <r>
      <rPr>
        <sz val="12"/>
        <color theme="1"/>
        <rFont val="Times New Roman"/>
        <family val="2"/>
        <charset val="163"/>
      </rPr>
      <t xml:space="preserve">
Ban hành theo Thông tư số 02/2017/TT-VPCP ngày 31/10/2017</t>
    </r>
  </si>
  <si>
    <t>Đã giải quyết</t>
  </si>
  <si>
    <t>Đang giải quyết</t>
  </si>
  <si>
    <t>Số mới tiếp nhận trực tuyến</t>
  </si>
  <si>
    <t>Đúng thời hạn</t>
  </si>
  <si>
    <t>Ban hành theo Thông tư số 02/2017/TT-VPCP ngày 31/10/2017</t>
  </si>
  <si>
    <t>Biểu số 06đ/VPCP/KSTT/KTTH</t>
  </si>
  <si>
    <r>
      <t xml:space="preserve">Đơn vị nhận báo cáo: </t>
    </r>
    <r>
      <rPr>
        <sz val="13"/>
        <color rgb="FF000000"/>
        <rFont val="Times New Roman"/>
        <family val="1"/>
      </rPr>
      <t>Văn phòng Chính phủ (Cục Kiểm soát TTHC)</t>
    </r>
  </si>
  <si>
    <t>(14)</t>
  </si>
  <si>
    <t>(15)</t>
  </si>
  <si>
    <t>(16)</t>
  </si>
  <si>
    <t>1)</t>
  </si>
  <si>
    <t>GIẢI THÍCH BIỂU MẪU SỐ 06g/VPCP/KSTT
NGUYÊN NHÂN QUÁ HẠN ĐỐI VỚI CÁC TRƯỜNG HỢP TỒN ĐỌNG TRONG GIẢI QUYẾT TTHC</t>
  </si>
  <si>
    <t>- Cột 1:</t>
  </si>
  <si>
    <t xml:space="preserve">2. Các trường hợp quá hạn do quy định hành chính: </t>
  </si>
  <si>
    <t>1. Tổng hợp nguyên nhân quá hạn:</t>
  </si>
  <si>
    <r>
      <t xml:space="preserve">Biểu số 06g/VPCP/KSTT
</t>
    </r>
    <r>
      <rPr>
        <sz val="12"/>
        <color indexed="8"/>
        <rFont val="Times New Roman"/>
        <family val="1"/>
      </rPr>
      <t>Ban hành theo Thông tư số 02/2017/TT-VPCP ngày 31/10/2017</t>
    </r>
  </si>
  <si>
    <t>Cấp tỉnh</t>
  </si>
  <si>
    <t>Cấp huyện (10 huyện, thành phố)</t>
  </si>
  <si>
    <t>Cấp xã (230 xã, phường, thị trấn)</t>
  </si>
  <si>
    <t>Số hồ sơ TTHC</t>
  </si>
  <si>
    <r>
      <t xml:space="preserve">Đơn vị nhận báo cáo: </t>
    </r>
    <r>
      <rPr>
        <sz val="12"/>
        <color indexed="8"/>
        <rFont val="Times New Roman"/>
        <family val="1"/>
      </rPr>
      <t>Văn phòng Chính phủ (Cục Kiểm soát TTHC)</t>
    </r>
  </si>
  <si>
    <r>
      <t xml:space="preserve">Đơn vị báo cáo: </t>
    </r>
    <r>
      <rPr>
        <sz val="13"/>
        <color rgb="FF000000"/>
        <rFont val="Times New Roman"/>
        <family val="1"/>
      </rPr>
      <t>UBND tỉnh Bắc Giang</t>
    </r>
  </si>
  <si>
    <r>
      <rPr>
        <b/>
        <sz val="12"/>
        <color theme="1"/>
        <rFont val="Times New Roman"/>
        <family val="1"/>
      </rPr>
      <t>Đơn vị báo cáo:</t>
    </r>
    <r>
      <rPr>
        <sz val="12"/>
        <color theme="1"/>
        <rFont val="Times New Roman"/>
        <family val="2"/>
        <charset val="163"/>
      </rPr>
      <t xml:space="preserve"> UBND tỉnh Bắc Giang
</t>
    </r>
    <r>
      <rPr>
        <b/>
        <sz val="12"/>
        <color theme="1"/>
        <rFont val="Times New Roman"/>
        <family val="1"/>
      </rPr>
      <t>Đơn vị nhận báo cáo:</t>
    </r>
    <r>
      <rPr>
        <sz val="12"/>
        <color theme="1"/>
        <rFont val="Times New Roman"/>
        <family val="2"/>
        <charset val="163"/>
      </rPr>
      <t xml:space="preserve"> Văn phòng Chính phủ</t>
    </r>
  </si>
  <si>
    <r>
      <t xml:space="preserve">Đơn vị báo cáo: </t>
    </r>
    <r>
      <rPr>
        <sz val="12"/>
        <color theme="1"/>
        <rFont val="Times New Roman"/>
        <family val="2"/>
        <charset val="163"/>
      </rPr>
      <t xml:space="preserve">UBND tỉnh Bắc Giang 
</t>
    </r>
    <r>
      <rPr>
        <b/>
        <sz val="12"/>
        <color indexed="8"/>
        <rFont val="Times New Roman"/>
        <family val="1"/>
      </rPr>
      <t/>
    </r>
  </si>
  <si>
    <t>Ban Dân tộc</t>
  </si>
  <si>
    <t>Ban Quản lý các KCN</t>
  </si>
  <si>
    <t>Sở Công thương</t>
  </si>
  <si>
    <t>Sở Giáo dục &amp; Đào tạo</t>
  </si>
  <si>
    <t>Sở Giao thông vận tải</t>
  </si>
  <si>
    <t>Sở Kế hoạch &amp; Đầu tư</t>
  </si>
  <si>
    <t>Sở Khoa học &amp; Công nghệ</t>
  </si>
  <si>
    <t>Sở Ngoại vụ</t>
  </si>
  <si>
    <t>Sở Nông nghiệp và PTNT</t>
  </si>
  <si>
    <t>Sở Tài chính</t>
  </si>
  <si>
    <t>Sở Tài nguyên &amp; Môi trường</t>
  </si>
  <si>
    <t>Sở Thông tin và Truyền thông</t>
  </si>
  <si>
    <t>Sở Tư pháp</t>
  </si>
  <si>
    <t>Sở Xây dựng</t>
  </si>
  <si>
    <t>Sở Y tế</t>
  </si>
  <si>
    <t>Thanh tra tỉnh</t>
  </si>
  <si>
    <t>Dân tộc</t>
  </si>
  <si>
    <t>Công thương</t>
  </si>
  <si>
    <t>Giáo dục và Đào tạo</t>
  </si>
  <si>
    <t>Giao thông Vận tải</t>
  </si>
  <si>
    <t xml:space="preserve">Kế hoạch đầu tư </t>
  </si>
  <si>
    <t>Lao động, TB&amp;XH</t>
  </si>
  <si>
    <t>Nội vụ</t>
  </si>
  <si>
    <t xml:space="preserve">Nông nghiệp và PTNT </t>
  </si>
  <si>
    <t>Tài chính</t>
  </si>
  <si>
    <t>Tài nguyên và Môi trường</t>
  </si>
  <si>
    <t>Thông tin và Truyền thông</t>
  </si>
  <si>
    <t>Tư pháp</t>
  </si>
  <si>
    <t>Thanh tra</t>
  </si>
  <si>
    <t>Xây dựng</t>
  </si>
  <si>
    <t>Văn hóa, Thể thao và DL</t>
  </si>
  <si>
    <t>Y tế</t>
  </si>
  <si>
    <t>Kế hoạch và Đầu tư</t>
  </si>
  <si>
    <t>Khoa học và Công nghệ</t>
  </si>
  <si>
    <t>Ngoại vụ</t>
  </si>
  <si>
    <t xml:space="preserve">NGUYÊN NHÂN QUÁ HẠN ĐỐI VỚI CÁC TRƯỜNG HỢP TỒN ĐỌNG TRONG GIẢI QUYẾT THỦ TỤC HÀNH CHÍNH  </t>
  </si>
  <si>
    <r>
      <t xml:space="preserve">KẾT QUẢ TIẾP NHẬN, XỬ LÝ PHẢN ÁNH, KIẾN NGHỊ (PAKN) VỀ QUY ĐỊNH HÀNH CHÍNH TỈNH BẮC GIANG  </t>
    </r>
    <r>
      <rPr>
        <b/>
        <sz val="12"/>
        <color theme="1"/>
        <rFont val="Times New Roman"/>
        <family val="1"/>
      </rPr>
      <t xml:space="preserve">
</t>
    </r>
  </si>
  <si>
    <t>SỐ TTHC, VBQPPL ĐƯỢC CÔNG BỐ, 
CÔNG KHAI TẠI BẮC GIANG</t>
  </si>
  <si>
    <t>Quản lý các KCN</t>
  </si>
  <si>
    <t>Tổng cộng</t>
  </si>
  <si>
    <t xml:space="preserve">KẾT QUẢ THẨM ĐỊNH VỀ TTHC QUY ĐỊNH TRONG CÁC DỰ ÁN/ DỰ THẢO VBQPPL TỈNH BẮC GIANG 
</t>
  </si>
  <si>
    <t>Sở, ngành</t>
  </si>
  <si>
    <t>Huyện, thành phố</t>
  </si>
  <si>
    <t>Chia ra theo cấp, đơn vị</t>
  </si>
  <si>
    <t>Lĩnh vực Hành chính - Tư pháp</t>
  </si>
  <si>
    <r>
      <rPr>
        <b/>
        <sz val="12"/>
        <color theme="1"/>
        <rFont val="Times New Roman"/>
        <family val="1"/>
      </rPr>
      <t xml:space="preserve">Đơn vị nhận báo cáo:  </t>
    </r>
    <r>
      <rPr>
        <sz val="12"/>
        <color theme="1"/>
        <rFont val="Times New Roman"/>
        <family val="2"/>
        <charset val="163"/>
      </rPr>
      <t xml:space="preserve">Văn phòng Chính phủ </t>
    </r>
  </si>
  <si>
    <t/>
  </si>
  <si>
    <t>Lĩnh vực, công việc 
giải quyết theo cấp</t>
  </si>
  <si>
    <t>Số hồ sơ giải quyết theo cơ chế một cửa, một cửa liên thông</t>
  </si>
  <si>
    <t>Sở Lao động,TB &amp; XH</t>
  </si>
  <si>
    <t>Sở Văn hoá, Thể thao và DL</t>
  </si>
  <si>
    <t>(7)=(8+9)</t>
  </si>
  <si>
    <t>(10)=(11+12)</t>
  </si>
  <si>
    <t>(13)=14+15 + 16</t>
  </si>
  <si>
    <t>UBND huyện/TP</t>
  </si>
  <si>
    <t>Thành phố Bắc Giang</t>
  </si>
  <si>
    <t>Huyện Hiệp Hòa</t>
  </si>
  <si>
    <t>Huyện Lạng Giang</t>
  </si>
  <si>
    <t>Huyện Lục Nam</t>
  </si>
  <si>
    <t>Huyện Lục Ngạn</t>
  </si>
  <si>
    <t>Huyện Sơn Động</t>
  </si>
  <si>
    <t>Huyện Tân Yên</t>
  </si>
  <si>
    <t>Huyện Việt Yên</t>
  </si>
  <si>
    <t>Huyện Yên Dũng</t>
  </si>
  <si>
    <t>Huyện Yên Thế</t>
  </si>
  <si>
    <t>TỔNG HỢP SỐ HỒ SƠ QUÁ HẠN TRÊN CÁC LĨNH VỰC 
CỦA CÁC HUYỆN, THÀNH PHỐ TRÊN TỈNH BẮC GIANG</t>
  </si>
  <si>
    <t>Lĩnh vực</t>
  </si>
  <si>
    <t>Tổng</t>
  </si>
  <si>
    <t>TP. Bắc Giang</t>
  </si>
  <si>
    <t>Hiệp Hòa</t>
  </si>
  <si>
    <t>Lạng Giang</t>
  </si>
  <si>
    <t>Lục Nam</t>
  </si>
  <si>
    <t>Lục Ngạn</t>
  </si>
  <si>
    <t>Sơn Động</t>
  </si>
  <si>
    <t>Tân Yên</t>
  </si>
  <si>
    <t>Việt Yên</t>
  </si>
  <si>
    <t>Yên Dũng</t>
  </si>
  <si>
    <t>Yên Thế</t>
  </si>
  <si>
    <t>UBND huyện, thành phố</t>
  </si>
  <si>
    <t xml:space="preserve">UBND cấp xã </t>
  </si>
  <si>
    <r>
      <t xml:space="preserve">Đơn vị báo cáo: </t>
    </r>
    <r>
      <rPr>
        <sz val="12"/>
        <color theme="1"/>
        <rFont val="Times New Roman"/>
        <family val="2"/>
        <charset val="163"/>
      </rPr>
      <t xml:space="preserve">UBND tỉnh Bắc Giang 
</t>
    </r>
    <r>
      <rPr>
        <b/>
        <sz val="12"/>
        <color theme="1"/>
        <rFont val="Times New Roman"/>
        <family val="1"/>
      </rPr>
      <t>Đơn vị nhận báo cáo</t>
    </r>
    <r>
      <rPr>
        <sz val="12"/>
        <color theme="1"/>
        <rFont val="Times New Roman"/>
        <family val="2"/>
        <charset val="163"/>
      </rPr>
      <t xml:space="preserve">: Văn phòng Chính phủ (Cục Kiểm soát TTHC)
</t>
    </r>
    <r>
      <rPr>
        <b/>
        <sz val="12"/>
        <color indexed="8"/>
        <rFont val="Times New Roman"/>
        <family val="1"/>
      </rPr>
      <t/>
    </r>
  </si>
  <si>
    <r>
      <t xml:space="preserve">Đơn vị báo cáo: </t>
    </r>
    <r>
      <rPr>
        <sz val="13"/>
        <color indexed="8"/>
        <rFont val="Times New Roman"/>
        <family val="1"/>
      </rPr>
      <t>U</t>
    </r>
    <r>
      <rPr>
        <sz val="13"/>
        <color theme="1"/>
        <rFont val="Times New Roman"/>
        <family val="1"/>
      </rPr>
      <t xml:space="preserve">BND tỉnh Bắc Giang
</t>
    </r>
    <r>
      <rPr>
        <b/>
        <sz val="13"/>
        <color indexed="8"/>
        <rFont val="Times New Roman"/>
        <family val="1"/>
      </rPr>
      <t/>
    </r>
  </si>
  <si>
    <t>Tiếp nhận trực tiếp</t>
  </si>
  <si>
    <t>Qua dịch vụ BCCI</t>
  </si>
  <si>
    <t>Tổng số hồ sơ trả kết quả qua dịch vụ BCCI</t>
  </si>
  <si>
    <t>(3)=4+5+
6+7</t>
  </si>
  <si>
    <t>(8)=9+10</t>
  </si>
  <si>
    <t>(11)=12+13</t>
  </si>
  <si>
    <t>(13)</t>
  </si>
  <si>
    <t>(14)=15+16 +17</t>
  </si>
  <si>
    <t>(17)</t>
  </si>
  <si>
    <t>(18)</t>
  </si>
  <si>
    <t>TỔNG HỢP TÌNH HÌNH, KẾT QUẢ GIẢI QUYẾT THỦ TỤC HÀNH CHÍNH
CỦA CÁC HUYỆN, THÀNH PHỐ</t>
  </si>
  <si>
    <t>Số mới tiếp nhận trực tiếp</t>
  </si>
  <si>
    <t>Qua dịch vụ BCCI</t>
  </si>
  <si>
    <t xml:space="preserve">Lĩnh vực, công việc 
giải quyết </t>
  </si>
  <si>
    <t xml:space="preserve">a3 x </t>
  </si>
  <si>
    <t>TÌNH HÌNH, KẾT QUẢ GIẢI QUYẾT THỦ TỤC HÀNH CHÍNH 
TẠI TỈNH BẮC GIANG</t>
  </si>
  <si>
    <t>TỔNG HỢP TÌNH HÌNH, KẾT QUẢ GIẢI QUYẾT THỦ TỤC HÀNH CHÍNH
CỦA CƠ QUAN TRUNG ƯƠNG ĐÓNG TRÊN ĐỊA BÀN</t>
  </si>
  <si>
    <t>Lĩnh vực, công việc giải quyết</t>
  </si>
  <si>
    <t>Ngân hàng NN</t>
  </si>
  <si>
    <t>Tỷ lệ</t>
  </si>
  <si>
    <t>Hồ sơ trả kết quả qua dịch vụ BCCI</t>
  </si>
  <si>
    <t>Tỷ lệ hồ sơ tiếp nhận trực tuyến theo cơ chế MC,MCLT</t>
  </si>
  <si>
    <t>(20)=(4:14)</t>
  </si>
  <si>
    <t>(19)=(18:14)</t>
  </si>
  <si>
    <r>
      <t xml:space="preserve">Kỳ báo cáo:  Năm 2019
</t>
    </r>
    <r>
      <rPr>
        <i/>
        <sz val="12"/>
        <rFont val="Times New Roman"/>
        <family val="1"/>
      </rPr>
      <t>(Từ ngày 01 tháng 01 năm 2020  đến ngày 15 tháng 3  năm 2020)</t>
    </r>
  </si>
  <si>
    <t>Kỳ báo cáo:  Quý I năm 2020
 (Từ ngày 01 tháng  01 năm 2020 đến ngày 15  tháng 3 năm 2020)</t>
  </si>
  <si>
    <t xml:space="preserve">Đầu tư </t>
  </si>
  <si>
    <t>Ban quản lý các KCN</t>
  </si>
  <si>
    <t>Sở Khoa học &amp; CN</t>
  </si>
  <si>
    <t>Sở Lao động, TB&amp;XH</t>
  </si>
  <si>
    <t>Sở Tài nguyên &amp; MT</t>
  </si>
  <si>
    <t>Sở Thông tin và TT</t>
  </si>
  <si>
    <t>Sở Văn hoá, TT và DL</t>
  </si>
  <si>
    <r>
      <rPr>
        <sz val="12"/>
        <color theme="1"/>
        <rFont val="Times New Roman"/>
        <family val="1"/>
      </rPr>
      <t>Kỳ báo cáo:   Quý I năm 2020</t>
    </r>
    <r>
      <rPr>
        <i/>
        <sz val="12"/>
        <color theme="1"/>
        <rFont val="Times New Roman"/>
        <family val="1"/>
      </rPr>
      <t xml:space="preserve">
 (Từ ngày 01 tháng 01 năm 2020 đến ngày 15 tháng 3  năm 2020)</t>
    </r>
  </si>
  <si>
    <t>Bảo hiểm xã hội</t>
  </si>
  <si>
    <t xml:space="preserve">Công an </t>
  </si>
  <si>
    <t>Kỳ báo cáo:  Quý I năm 2020
(Từ ngày 01 tháng 01 năm 2020 đến ngày 15 tháng 3 năm 2020)</t>
  </si>
  <si>
    <t>a4x3: Do công tác phối hợp giữa các cơ quan chưa tốt</t>
  </si>
  <si>
    <t>- a4x1: Do cơ chế phối hợp giữa các cơ quan chưa tốt</t>
  </si>
  <si>
    <t>a4x 1: Do cơ chế phối hợp giữa các cơ quan chưa tốt</t>
  </si>
  <si>
    <t>Kỳ báo cáo:   Quý I năm 2020
 (Từ ngày 01 tháng 01 năm 2020  đến ngày 15 tháng 3 năm 2020)</t>
  </si>
  <si>
    <r>
      <t xml:space="preserve">Kỳ báo cáo:   Quý I năm 2020
</t>
    </r>
    <r>
      <rPr>
        <i/>
        <sz val="13"/>
        <color rgb="FF000000"/>
        <rFont val="Times New Roman"/>
        <family val="1"/>
      </rPr>
      <t xml:space="preserve"> (Từ ngày 01 tháng 01 năm 2020  đến ngày 15 tháng 3 năm 2020)</t>
    </r>
  </si>
  <si>
    <t xml:space="preserve">Kỳ báo cáo:  Quý I năm 2020
(Từ ngày 01 tháng 01 năm 2020 đến ngày 15 tháng 3 năm 2020)
</t>
  </si>
  <si>
    <r>
      <t xml:space="preserve">Kỳ báo cáo:  Quý I năm 2020
</t>
    </r>
    <r>
      <rPr>
        <i/>
        <sz val="12"/>
        <color theme="1"/>
        <rFont val="Times New Roman"/>
        <family val="1"/>
      </rPr>
      <t>(Từ ngày 01 tháng 01 năm 2020  đến ngày 15 tháng 3  năm 2020)</t>
    </r>
  </si>
  <si>
    <t>dx1: Do công chức chậm xử lý hồ sơ trên Phần mềm Một cửa</t>
  </si>
  <si>
    <t xml:space="preserve">- b3x5: Do chậm xử lý  trên phần mền điện tử (thực tế hồ sơ đã giải quyết)
</t>
  </si>
  <si>
    <t>b3x1: Do công chức chậm xử lý trên phần mềm một cửa điện tử</t>
  </si>
  <si>
    <t xml:space="preserve">b3x49: Do lỗi hệ thống mạng; cán bộ chuyên môn xử lý chấm. </t>
  </si>
  <si>
    <t xml:space="preserve">- a4 x 180: Do cơ chế phối hợp giữa các cơ quan chưa tốt 
- dx10: Phải khoanh vùng đất ở đối với thửa đất có nhiều mục đích sử dụng
- b2x72: Do lỗi trong sử dụng phần mềm
- b3 x 51: Do cán bộ phòng chuyên môn giải quyết chậm
</t>
  </si>
  <si>
    <t>- a4x31:  Một số trường  hợp do cơ chế phối hợp giữa các cơ quan chưa tốt. Chủ yếu là do quy định của pháp luật về thời hạn giải quyết đối với những hồ sơ phức tạp là chưa phù hợp;
'- b3x281: Do phần mềm mới đưa vào sử dụng, chưa thử nghiệm vì vậy còn nhiều lỗi; cán bộ chuyên môn chưa xử lý kịp… dẫn đến quá hạn trên phần mềm (thực tế hồ sơ đã giải quyết)</t>
  </si>
  <si>
    <t>- b2x37: Do công chức không kết thúc trên Phần mềm</t>
  </si>
  <si>
    <t xml:space="preserve"> -b3x13: Do công chức chuyên môn xử lý chậm trên phần mềm</t>
  </si>
  <si>
    <t>- a4x 88: Do cơ chế phối hợp giữa các cơ quan chưa tốt
'- b2x243: Do phần mềm mới đưa vào sử dụng, chưa thử nghiệm vì vậy còn nhiều lỗi; cán bộ chuyên môn chưa xử lý kịp… dẫn đến quá hạn trên phần mềm
 - b3 x 192: Do cán bộ chậm xử lý hồ sơ trên phần mềm Một cửa 
- b2x536: Do lỗi trong sử dụng phần mềm</t>
  </si>
  <si>
    <t>- b3x6: Do công chức chậm xử lý hồ sơ trên Phần mềm Một cửa</t>
  </si>
  <si>
    <t>Kho bạc nhà nước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</si>
</sst>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
  </numFmts>
  <fonts count="52" x14ac:knownFonts="1">
    <font>
      <sz val="12"/>
      <color theme="1"/>
      <name val="Times New Roman"/>
      <family val="2"/>
      <charset val="163"/>
    </font>
    <font>
      <sz val="11"/>
      <color theme="1"/>
      <name val="Calibri"/>
      <family val="2"/>
      <scheme val="minor"/>
    </font>
    <font>
      <b/>
      <sz val="12"/>
      <color indexed="8"/>
      <name val="Times New Roman"/>
      <family val="1"/>
    </font>
    <font>
      <b/>
      <sz val="13"/>
      <color indexed="8"/>
      <name val="Times New Roman"/>
      <family val="1"/>
    </font>
    <font>
      <b/>
      <sz val="14"/>
      <color indexed="8"/>
      <name val="Times New Roman"/>
      <family val="1"/>
    </font>
    <font>
      <sz val="12"/>
      <color indexed="8"/>
      <name val="Times New Roman"/>
      <family val="1"/>
    </font>
    <font>
      <i/>
      <sz val="12"/>
      <color indexed="8"/>
      <name val="Times New Roman"/>
      <family val="1"/>
    </font>
    <font>
      <sz val="14"/>
      <color indexed="8"/>
      <name val="Times New Roman"/>
      <family val="1"/>
    </font>
    <font>
      <sz val="12"/>
      <color indexed="8"/>
      <name val="Times New Roman"/>
      <family val="1"/>
    </font>
    <font>
      <sz val="8"/>
      <name val="Times New Roman"/>
      <family val="2"/>
      <charset val="163"/>
    </font>
    <font>
      <i/>
      <sz val="13"/>
      <color indexed="8"/>
      <name val="Times New Roman"/>
      <family val="1"/>
    </font>
    <font>
      <sz val="10"/>
      <color indexed="8"/>
      <name val="Times New Roman"/>
      <family val="1"/>
    </font>
    <font>
      <i/>
      <sz val="14"/>
      <color indexed="8"/>
      <name val="Times New Roman"/>
      <family val="1"/>
    </font>
    <font>
      <b/>
      <sz val="10"/>
      <color indexed="8"/>
      <name val="Times New Roman"/>
      <family val="1"/>
    </font>
    <font>
      <b/>
      <i/>
      <sz val="14"/>
      <color indexed="8"/>
      <name val="Times New Roman"/>
      <family val="1"/>
    </font>
    <font>
      <i/>
      <sz val="12"/>
      <name val="Times New Roman"/>
      <family val="1"/>
    </font>
    <font>
      <sz val="13"/>
      <color indexed="8"/>
      <name val="Times New Roman"/>
      <family val="2"/>
      <charset val="163"/>
    </font>
    <font>
      <b/>
      <sz val="13"/>
      <color indexed="8"/>
      <name val="Times New Roman"/>
      <family val="2"/>
      <charset val="163"/>
    </font>
    <font>
      <sz val="13"/>
      <color indexed="8"/>
      <name val="Times New Roman"/>
      <family val="1"/>
    </font>
    <font>
      <sz val="13"/>
      <color theme="1"/>
      <name val="Times New Roman"/>
      <family val="1"/>
    </font>
    <font>
      <sz val="13"/>
      <color rgb="FF000000"/>
      <name val="Times New Roman"/>
      <family val="1"/>
    </font>
    <font>
      <b/>
      <sz val="13"/>
      <color theme="1"/>
      <name val="Times New Roman"/>
      <family val="1"/>
    </font>
    <font>
      <b/>
      <sz val="13"/>
      <color rgb="FF000000"/>
      <name val="Times New Roman"/>
      <family val="1"/>
    </font>
    <font>
      <i/>
      <sz val="12"/>
      <color theme="1"/>
      <name val="Times New Roman"/>
      <family val="1"/>
    </font>
    <font>
      <b/>
      <i/>
      <sz val="10"/>
      <color indexed="8"/>
      <name val="Times New Roman"/>
      <family val="1"/>
    </font>
    <font>
      <i/>
      <sz val="10"/>
      <color indexed="8"/>
      <name val="Times New Roman"/>
      <family val="1"/>
    </font>
    <font>
      <sz val="10"/>
      <color theme="1"/>
      <name val="Times New Roman"/>
      <family val="1"/>
    </font>
    <font>
      <sz val="10"/>
      <color rgb="FF000000"/>
      <name val="Times New Roman"/>
      <family val="1"/>
    </font>
    <font>
      <b/>
      <sz val="12"/>
      <color theme="1"/>
      <name val="Times New Roman"/>
      <family val="1"/>
    </font>
    <font>
      <sz val="12"/>
      <color rgb="FF000000"/>
      <name val="Times New Roman"/>
      <family val="1"/>
    </font>
    <font>
      <i/>
      <sz val="13"/>
      <color rgb="FF000000"/>
      <name val="Times New Roman"/>
      <family val="1"/>
    </font>
    <font>
      <sz val="12"/>
      <color theme="1"/>
      <name val="Times New Roman"/>
      <family val="1"/>
    </font>
    <font>
      <b/>
      <sz val="12"/>
      <color rgb="FF000000"/>
      <name val="Times New Roman"/>
      <family val="1"/>
    </font>
    <font>
      <sz val="12"/>
      <color theme="1"/>
      <name val="Times New Roman"/>
      <family val="2"/>
      <charset val="163"/>
    </font>
    <font>
      <sz val="11"/>
      <color theme="1"/>
      <name val="Calibri"/>
      <family val="2"/>
      <charset val="163"/>
      <scheme val="minor"/>
    </font>
    <font>
      <sz val="12"/>
      <name val="Times New Roman"/>
      <family val="1"/>
    </font>
    <font>
      <sz val="11"/>
      <color rgb="FF000000"/>
      <name val="Times New Roman"/>
      <family val="1"/>
    </font>
    <font>
      <b/>
      <sz val="16"/>
      <color theme="1"/>
      <name val="Times New Roman"/>
      <family val="1"/>
    </font>
    <font>
      <b/>
      <sz val="11"/>
      <color indexed="8"/>
      <name val="Times New Roman"/>
      <family val="1"/>
    </font>
    <font>
      <sz val="11"/>
      <name val="Times New Roman"/>
      <family val="1"/>
    </font>
    <font>
      <sz val="11"/>
      <color indexed="8"/>
      <name val="Times New Roman"/>
      <family val="1"/>
    </font>
    <font>
      <b/>
      <i/>
      <sz val="13"/>
      <color indexed="8"/>
      <name val="Times New Roman"/>
      <family val="1"/>
    </font>
    <font>
      <sz val="11"/>
      <color theme="1"/>
      <name val="Arial"/>
      <family val="2"/>
    </font>
    <font>
      <sz val="10"/>
      <name val="Arial"/>
      <family val="2"/>
    </font>
    <font>
      <sz val="13"/>
      <name val="Times New Roman"/>
      <family val="1"/>
    </font>
    <font>
      <b/>
      <sz val="13"/>
      <name val="Times New Roman"/>
      <family val="1"/>
    </font>
    <font>
      <b/>
      <sz val="14"/>
      <color rgb="FF000000"/>
      <name val="Times New Roman"/>
      <family val="1"/>
    </font>
    <font>
      <sz val="13"/>
      <color rgb="FF000000"/>
      <name val="Times New Roman"/>
      <family val="1"/>
      <charset val="163"/>
    </font>
    <font>
      <sz val="12"/>
      <color rgb="FFFF0000"/>
      <name val="Times New Roman"/>
      <family val="2"/>
      <charset val="163"/>
    </font>
    <font>
      <sz val="12"/>
      <color rgb="FF000000"/>
      <name val="Times New Roman"/>
      <family val="1"/>
      <charset val="163"/>
    </font>
    <font>
      <sz val="12"/>
      <color theme="1"/>
      <name val="Times New Roman"/>
      <family val="1"/>
      <charset val="163"/>
    </font>
    <font>
      <b/>
      <sz val="12"/>
      <color theme="1"/>
      <name val="Times New Roman"/>
      <family val="1"/>
      <charset val="163"/>
    </font>
  </fonts>
  <fills count="9">
    <fill>
      <patternFill patternType="none"/>
    </fill>
    <fill>
      <patternFill patternType="gray125"/>
    </fill>
    <fill>
      <patternFill patternType="solid">
        <fgColor rgb="FFFFFFFF"/>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0" fontId="33" fillId="0" borderId="0"/>
    <xf numFmtId="164" fontId="34" fillId="0" borderId="0" applyFont="0" applyFill="0" applyBorder="0" applyAlignment="0" applyProtection="0"/>
    <xf numFmtId="0" fontId="1" fillId="0" borderId="0"/>
    <xf numFmtId="0" fontId="35" fillId="0" borderId="0"/>
    <xf numFmtId="0" fontId="34" fillId="0" borderId="0"/>
    <xf numFmtId="0" fontId="42" fillId="0" borderId="0"/>
    <xf numFmtId="0" fontId="43" fillId="0" borderId="0"/>
    <xf numFmtId="0" fontId="33" fillId="0" borderId="0"/>
    <xf numFmtId="9" fontId="33" fillId="0" borderId="0" applyFont="0" applyFill="0" applyBorder="0" applyAlignment="0" applyProtection="0"/>
  </cellStyleXfs>
  <cellXfs count="347">
    <xf numFmtId="0" fontId="0" fillId="0" borderId="0" xfId="0"/>
    <xf numFmtId="0" fontId="5" fillId="0" borderId="0" xfId="0" applyFont="1"/>
    <xf numFmtId="0" fontId="8" fillId="0" borderId="0" xfId="0" applyFont="1"/>
    <xf numFmtId="0" fontId="0" fillId="0" borderId="0" xfId="0" applyAlignment="1">
      <alignment wrapText="1"/>
    </xf>
    <xf numFmtId="0" fontId="5" fillId="0" borderId="0" xfId="0" applyFont="1" applyAlignment="1">
      <alignment vertical="center"/>
    </xf>
    <xf numFmtId="0" fontId="8" fillId="0" borderId="0" xfId="0" applyFont="1" applyAlignment="1">
      <alignment vertical="center"/>
    </xf>
    <xf numFmtId="0" fontId="4" fillId="0" borderId="0" xfId="0" applyFont="1" applyAlignment="1">
      <alignment horizontal="center"/>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0" fillId="0" borderId="0" xfId="0" applyAlignment="1">
      <alignment vertical="center"/>
    </xf>
    <xf numFmtId="0" fontId="11" fillId="0" borderId="1" xfId="0" applyFont="1" applyBorder="1" applyAlignment="1">
      <alignment horizontal="center" wrapText="1"/>
    </xf>
    <xf numFmtId="0" fontId="16" fillId="0" borderId="0" xfId="0" applyFont="1"/>
    <xf numFmtId="0" fontId="0" fillId="0" borderId="1" xfId="0" applyBorder="1" applyAlignment="1">
      <alignment horizontal="center"/>
    </xf>
    <xf numFmtId="0" fontId="0" fillId="0" borderId="0" xfId="0" applyAlignment="1">
      <alignment horizontal="center"/>
    </xf>
    <xf numFmtId="0" fontId="23" fillId="0" borderId="0" xfId="0" applyFont="1" applyAlignment="1">
      <alignment horizontal="right"/>
    </xf>
    <xf numFmtId="0" fontId="20" fillId="2" borderId="1" xfId="0" applyFont="1" applyFill="1" applyBorder="1" applyAlignment="1">
      <alignment horizontal="center" vertical="center" wrapText="1"/>
    </xf>
    <xf numFmtId="0" fontId="25" fillId="0" borderId="5" xfId="0" applyFont="1" applyBorder="1" applyAlignment="1">
      <alignment horizontal="center" vertical="center" wrapText="1"/>
    </xf>
    <xf numFmtId="164" fontId="25" fillId="0" borderId="5" xfId="0" applyNumberFormat="1" applyFont="1" applyBorder="1" applyAlignment="1">
      <alignment horizontal="center" vertical="center" wrapText="1"/>
    </xf>
    <xf numFmtId="0" fontId="25" fillId="0" borderId="0" xfId="0" applyFont="1" applyAlignment="1">
      <alignment vertical="center"/>
    </xf>
    <xf numFmtId="0" fontId="25" fillId="0" borderId="0" xfId="0" applyFont="1"/>
    <xf numFmtId="0" fontId="24" fillId="0" borderId="5" xfId="0" applyFont="1" applyBorder="1" applyAlignment="1">
      <alignment horizontal="center" vertical="center" wrapText="1"/>
    </xf>
    <xf numFmtId="3" fontId="0" fillId="0" borderId="1" xfId="0" applyNumberFormat="1" applyBorder="1"/>
    <xf numFmtId="0" fontId="3" fillId="0" borderId="1" xfId="0" applyFont="1" applyBorder="1" applyAlignment="1">
      <alignment horizontal="center"/>
    </xf>
    <xf numFmtId="0" fontId="18" fillId="0" borderId="1" xfId="0" applyFont="1" applyBorder="1" applyAlignment="1">
      <alignment horizontal="left"/>
    </xf>
    <xf numFmtId="0" fontId="18" fillId="0" borderId="1" xfId="0" applyFont="1" applyBorder="1" applyAlignment="1">
      <alignment horizontal="center" vertical="center" wrapText="1"/>
    </xf>
    <xf numFmtId="0" fontId="3" fillId="0" borderId="1" xfId="0" applyFont="1" applyBorder="1" applyAlignment="1">
      <alignment horizontal="center" wrapText="1"/>
    </xf>
    <xf numFmtId="0" fontId="18" fillId="0" borderId="1" xfId="0" applyFont="1" applyBorder="1" applyAlignment="1">
      <alignment horizontal="center" wrapText="1"/>
    </xf>
    <xf numFmtId="0" fontId="11" fillId="0" borderId="1" xfId="0" applyFont="1" applyBorder="1" applyAlignment="1">
      <alignment horizontal="center" vertical="center" wrapText="1"/>
    </xf>
    <xf numFmtId="164" fontId="11" fillId="0" borderId="1" xfId="0" applyNumberFormat="1" applyFont="1" applyBorder="1" applyAlignment="1">
      <alignment horizontal="center" vertical="center" wrapText="1"/>
    </xf>
    <xf numFmtId="0" fontId="26" fillId="0" borderId="0" xfId="0" applyFont="1"/>
    <xf numFmtId="0" fontId="27" fillId="2" borderId="1" xfId="0" applyFont="1" applyFill="1" applyBorder="1" applyAlignment="1">
      <alignment horizontal="center" vertical="center" wrapText="1"/>
    </xf>
    <xf numFmtId="3" fontId="28" fillId="0" borderId="1" xfId="0" applyNumberFormat="1" applyFont="1" applyBorder="1"/>
    <xf numFmtId="0" fontId="30" fillId="0" borderId="0" xfId="0" applyFont="1" applyAlignment="1">
      <alignment horizontal="right" vertical="center"/>
    </xf>
    <xf numFmtId="164" fontId="5" fillId="0" borderId="2" xfId="0" applyNumberFormat="1" applyFont="1" applyBorder="1" applyAlignment="1">
      <alignment horizontal="center" vertical="center" wrapText="1"/>
    </xf>
    <xf numFmtId="0" fontId="22" fillId="2" borderId="1" xfId="0" applyFont="1" applyFill="1" applyBorder="1" applyAlignment="1">
      <alignment horizontal="center" vertical="center" wrapText="1"/>
    </xf>
    <xf numFmtId="0" fontId="27" fillId="2" borderId="1" xfId="0" quotePrefix="1" applyNumberFormat="1" applyFont="1" applyFill="1" applyBorder="1" applyAlignment="1">
      <alignment horizontal="center" vertical="center" wrapText="1"/>
    </xf>
    <xf numFmtId="0" fontId="27" fillId="2" borderId="1" xfId="0" quotePrefix="1" applyFont="1" applyFill="1" applyBorder="1" applyAlignment="1">
      <alignment horizontal="center" vertical="center" wrapText="1"/>
    </xf>
    <xf numFmtId="0" fontId="32"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1" xfId="0" quotePrefix="1" applyFont="1" applyFill="1" applyBorder="1" applyAlignment="1">
      <alignment horizontal="center" vertical="center" wrapText="1"/>
    </xf>
    <xf numFmtId="0" fontId="31" fillId="0" borderId="0" xfId="0" applyFont="1"/>
    <xf numFmtId="0" fontId="31" fillId="0" borderId="8" xfId="1" applyFont="1" applyFill="1" applyBorder="1" applyAlignment="1">
      <alignment vertical="center" wrapText="1"/>
    </xf>
    <xf numFmtId="0" fontId="3" fillId="0" borderId="0" xfId="0" applyFont="1" applyAlignment="1">
      <alignment wrapText="1"/>
    </xf>
    <xf numFmtId="3" fontId="31" fillId="0" borderId="1" xfId="0" applyNumberFormat="1" applyFont="1" applyBorder="1" applyAlignment="1">
      <alignment horizontal="center"/>
    </xf>
    <xf numFmtId="3" fontId="31" fillId="0" borderId="1" xfId="0" applyNumberFormat="1" applyFont="1" applyBorder="1"/>
    <xf numFmtId="0" fontId="31" fillId="0" borderId="9" xfId="1" applyFont="1" applyFill="1" applyBorder="1" applyAlignment="1">
      <alignment vertical="center" wrapText="1"/>
    </xf>
    <xf numFmtId="0" fontId="31" fillId="0" borderId="0" xfId="0" applyFont="1" applyAlignment="1">
      <alignment vertical="top"/>
    </xf>
    <xf numFmtId="0" fontId="31" fillId="0" borderId="0" xfId="0" applyFont="1" applyFill="1"/>
    <xf numFmtId="0" fontId="5" fillId="0" borderId="1" xfId="0" applyFont="1" applyBorder="1" applyAlignment="1">
      <alignment horizontal="center" vertical="center" wrapText="1"/>
    </xf>
    <xf numFmtId="0" fontId="0" fillId="0" borderId="0" xfId="0" applyAlignment="1">
      <alignment horizontal="center"/>
    </xf>
    <xf numFmtId="0" fontId="6" fillId="0" borderId="0" xfId="0" applyFont="1" applyAlignment="1">
      <alignment horizontal="center" wrapText="1"/>
    </xf>
    <xf numFmtId="0" fontId="17" fillId="0" borderId="0" xfId="0" applyFont="1" applyAlignment="1">
      <alignment horizontal="center"/>
    </xf>
    <xf numFmtId="0" fontId="10" fillId="0" borderId="0" xfId="0" applyFont="1" applyAlignment="1">
      <alignment horizontal="center"/>
    </xf>
    <xf numFmtId="0" fontId="6" fillId="0" borderId="0" xfId="0" applyFont="1" applyAlignment="1">
      <alignment horizontal="center"/>
    </xf>
    <xf numFmtId="0" fontId="2" fillId="0" borderId="1" xfId="0" applyFont="1" applyBorder="1" applyAlignment="1">
      <alignment horizontal="center" wrapText="1"/>
    </xf>
    <xf numFmtId="0" fontId="5" fillId="0" borderId="1" xfId="0" applyFont="1" applyBorder="1" applyAlignment="1">
      <alignment horizontal="left" vertical="center" wrapText="1"/>
    </xf>
    <xf numFmtId="0" fontId="22"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0" fillId="0" borderId="0" xfId="0" applyFont="1" applyAlignment="1">
      <alignment horizontal="center" wrapText="1"/>
    </xf>
    <xf numFmtId="3" fontId="18" fillId="0" borderId="1" xfId="0" applyNumberFormat="1" applyFont="1" applyBorder="1" applyAlignment="1">
      <alignment horizontal="right"/>
    </xf>
    <xf numFmtId="0" fontId="33" fillId="0" borderId="0" xfId="1"/>
    <xf numFmtId="0" fontId="30" fillId="0" borderId="0" xfId="1" applyFont="1" applyAlignment="1">
      <alignment horizontal="centerContinuous" wrapText="1"/>
    </xf>
    <xf numFmtId="0" fontId="22" fillId="0" borderId="0" xfId="1" applyFont="1" applyAlignment="1">
      <alignment horizontal="centerContinuous" vertical="center" wrapText="1"/>
    </xf>
    <xf numFmtId="0" fontId="29" fillId="2" borderId="1" xfId="1" applyFont="1" applyFill="1" applyBorder="1" applyAlignment="1">
      <alignment horizontal="center" vertical="center" wrapText="1"/>
    </xf>
    <xf numFmtId="0" fontId="32" fillId="2" borderId="1" xfId="1" applyFont="1" applyFill="1" applyBorder="1" applyAlignment="1">
      <alignment horizontal="center" vertical="center" wrapText="1"/>
    </xf>
    <xf numFmtId="0" fontId="27" fillId="2" borderId="1" xfId="1" quotePrefix="1" applyFont="1" applyFill="1" applyBorder="1" applyAlignment="1">
      <alignment horizontal="center" vertical="center" wrapText="1"/>
    </xf>
    <xf numFmtId="0" fontId="27" fillId="2" borderId="1" xfId="1" applyFont="1" applyFill="1" applyBorder="1" applyAlignment="1">
      <alignment horizontal="center" vertical="center" wrapText="1"/>
    </xf>
    <xf numFmtId="0" fontId="22" fillId="3" borderId="1" xfId="1" applyFont="1" applyFill="1" applyBorder="1" applyAlignment="1">
      <alignment horizontal="center" vertical="center" wrapText="1"/>
    </xf>
    <xf numFmtId="0" fontId="22" fillId="3" borderId="1" xfId="1" applyFont="1" applyFill="1" applyBorder="1" applyAlignment="1">
      <alignment vertical="center"/>
    </xf>
    <xf numFmtId="3" fontId="32" fillId="3" borderId="1" xfId="1" applyNumberFormat="1" applyFont="1" applyFill="1" applyBorder="1" applyAlignment="1">
      <alignment vertical="center"/>
    </xf>
    <xf numFmtId="3" fontId="33" fillId="0" borderId="0" xfId="1" applyNumberFormat="1"/>
    <xf numFmtId="0" fontId="20" fillId="2" borderId="7" xfId="1" applyFont="1" applyFill="1" applyBorder="1" applyAlignment="1">
      <alignment vertical="center"/>
    </xf>
    <xf numFmtId="3" fontId="32" fillId="3" borderId="1" xfId="1" applyNumberFormat="1" applyFont="1" applyFill="1" applyBorder="1" applyAlignment="1">
      <alignment vertical="center" wrapText="1"/>
    </xf>
    <xf numFmtId="0" fontId="33" fillId="0" borderId="0" xfId="1" applyAlignment="1"/>
    <xf numFmtId="0" fontId="2" fillId="4" borderId="1" xfId="1" applyFont="1" applyFill="1" applyBorder="1" applyAlignment="1">
      <alignment horizontal="center" vertical="center" wrapText="1"/>
    </xf>
    <xf numFmtId="0" fontId="5" fillId="4" borderId="1" xfId="1" applyFont="1" applyFill="1" applyBorder="1" applyAlignment="1">
      <alignment horizontal="center" vertical="top" wrapText="1"/>
    </xf>
    <xf numFmtId="164" fontId="2" fillId="4" borderId="1" xfId="1" applyNumberFormat="1" applyFont="1" applyFill="1" applyBorder="1" applyAlignment="1">
      <alignment horizontal="center" vertical="top" wrapText="1"/>
    </xf>
    <xf numFmtId="3" fontId="38" fillId="4" borderId="1" xfId="1" applyNumberFormat="1" applyFont="1" applyFill="1" applyBorder="1" applyAlignment="1">
      <alignment horizontal="right" vertical="top" wrapText="1"/>
    </xf>
    <xf numFmtId="0" fontId="5" fillId="3" borderId="1" xfId="1" applyFont="1" applyFill="1" applyBorder="1" applyAlignment="1">
      <alignment horizontal="center" vertical="top" wrapText="1"/>
    </xf>
    <xf numFmtId="164" fontId="2" fillId="3" borderId="1" xfId="1" applyNumberFormat="1" applyFont="1" applyFill="1" applyBorder="1" applyAlignment="1">
      <alignment horizontal="center" vertical="top" wrapText="1"/>
    </xf>
    <xf numFmtId="3" fontId="38" fillId="3" borderId="1" xfId="1" applyNumberFormat="1" applyFont="1" applyFill="1" applyBorder="1" applyAlignment="1">
      <alignment horizontal="right" vertical="top" wrapText="1"/>
    </xf>
    <xf numFmtId="0" fontId="2" fillId="0" borderId="0" xfId="1" applyFont="1"/>
    <xf numFmtId="0" fontId="5" fillId="0" borderId="7" xfId="1" applyFont="1" applyBorder="1" applyAlignment="1">
      <alignment horizontal="center" vertical="top" wrapText="1"/>
    </xf>
    <xf numFmtId="3" fontId="39" fillId="0" borderId="7" xfId="1" applyNumberFormat="1" applyFont="1" applyBorder="1" applyAlignment="1">
      <alignment horizontal="right" vertical="center" wrapText="1"/>
    </xf>
    <xf numFmtId="0" fontId="5" fillId="0" borderId="8" xfId="1" applyFont="1" applyBorder="1" applyAlignment="1">
      <alignment horizontal="center" vertical="top" wrapText="1"/>
    </xf>
    <xf numFmtId="3" fontId="39" fillId="0" borderId="8" xfId="1" applyNumberFormat="1" applyFont="1" applyBorder="1" applyAlignment="1">
      <alignment horizontal="right" vertical="center" wrapText="1"/>
    </xf>
    <xf numFmtId="3" fontId="2" fillId="0" borderId="0" xfId="1" applyNumberFormat="1" applyFont="1"/>
    <xf numFmtId="0" fontId="5" fillId="0" borderId="9" xfId="1" applyFont="1" applyBorder="1" applyAlignment="1">
      <alignment horizontal="center" vertical="top" wrapText="1"/>
    </xf>
    <xf numFmtId="3" fontId="39" fillId="0" borderId="9" xfId="1" applyNumberFormat="1" applyFont="1" applyBorder="1" applyAlignment="1">
      <alignment horizontal="right" vertical="center" wrapText="1"/>
    </xf>
    <xf numFmtId="0" fontId="2" fillId="3" borderId="1" xfId="1" applyFont="1" applyFill="1" applyBorder="1" applyAlignment="1">
      <alignment horizontal="center" vertical="center" wrapText="1"/>
    </xf>
    <xf numFmtId="0" fontId="22" fillId="3" borderId="1" xfId="1" applyFont="1" applyFill="1" applyBorder="1" applyAlignment="1">
      <alignment vertical="center" wrapText="1"/>
    </xf>
    <xf numFmtId="3" fontId="38" fillId="3" borderId="1" xfId="1" applyNumberFormat="1" applyFont="1" applyFill="1" applyBorder="1" applyAlignment="1">
      <alignment horizontal="right" vertical="center" wrapText="1"/>
    </xf>
    <xf numFmtId="0" fontId="5" fillId="0" borderId="7" xfId="1" applyFont="1" applyBorder="1" applyAlignment="1">
      <alignment horizontal="center" vertical="center" wrapText="1"/>
    </xf>
    <xf numFmtId="3" fontId="38" fillId="0" borderId="7" xfId="1" applyNumberFormat="1" applyFont="1" applyBorder="1" applyAlignment="1">
      <alignment horizontal="right" vertical="center" wrapText="1"/>
    </xf>
    <xf numFmtId="3" fontId="40" fillId="0" borderId="7" xfId="1" applyNumberFormat="1" applyFont="1" applyBorder="1" applyAlignment="1">
      <alignment horizontal="right" vertical="center" wrapText="1"/>
    </xf>
    <xf numFmtId="0" fontId="5" fillId="0" borderId="8" xfId="1" applyFont="1" applyBorder="1" applyAlignment="1">
      <alignment horizontal="center" vertical="center" wrapText="1"/>
    </xf>
    <xf numFmtId="3" fontId="38" fillId="0" borderId="8" xfId="1" applyNumberFormat="1" applyFont="1" applyBorder="1" applyAlignment="1">
      <alignment horizontal="right" vertical="center" wrapText="1"/>
    </xf>
    <xf numFmtId="3" fontId="40" fillId="0" borderId="8" xfId="1" applyNumberFormat="1" applyFont="1" applyBorder="1" applyAlignment="1">
      <alignment horizontal="right" vertical="center" wrapText="1"/>
    </xf>
    <xf numFmtId="0" fontId="5" fillId="0" borderId="9" xfId="1" applyFont="1" applyBorder="1" applyAlignment="1">
      <alignment horizontal="center" vertical="center" wrapText="1"/>
    </xf>
    <xf numFmtId="3" fontId="38" fillId="0" borderId="9" xfId="1" applyNumberFormat="1" applyFont="1" applyBorder="1" applyAlignment="1">
      <alignment horizontal="right" vertical="center" wrapText="1"/>
    </xf>
    <xf numFmtId="3" fontId="40" fillId="0" borderId="9" xfId="1" applyNumberFormat="1" applyFont="1" applyBorder="1" applyAlignment="1">
      <alignment horizontal="right" vertical="center" wrapText="1"/>
    </xf>
    <xf numFmtId="0" fontId="2" fillId="3" borderId="1" xfId="1" applyFont="1" applyFill="1" applyBorder="1" applyAlignment="1">
      <alignment vertical="center" wrapText="1"/>
    </xf>
    <xf numFmtId="0" fontId="2" fillId="0" borderId="0" xfId="1" applyFont="1" applyBorder="1" applyAlignment="1">
      <alignment vertical="center" wrapText="1"/>
    </xf>
    <xf numFmtId="0" fontId="2" fillId="0" borderId="0" xfId="1" applyFont="1" applyBorder="1" applyAlignment="1">
      <alignment horizontal="left" vertical="center" wrapText="1"/>
    </xf>
    <xf numFmtId="0" fontId="18" fillId="0" borderId="1" xfId="0" applyFont="1" applyBorder="1" applyAlignment="1">
      <alignment horizontal="center" vertical="top" wrapText="1"/>
    </xf>
    <xf numFmtId="164" fontId="18" fillId="0" borderId="1" xfId="0" applyNumberFormat="1" applyFont="1" applyBorder="1" applyAlignment="1">
      <alignment horizontal="center" vertical="top" wrapText="1"/>
    </xf>
    <xf numFmtId="0" fontId="20" fillId="2" borderId="1" xfId="1" applyFont="1" applyFill="1" applyBorder="1" applyAlignment="1">
      <alignment vertical="center"/>
    </xf>
    <xf numFmtId="0" fontId="19" fillId="0" borderId="1" xfId="1" applyFont="1" applyFill="1" applyBorder="1" applyAlignment="1">
      <alignment vertical="center" wrapText="1"/>
    </xf>
    <xf numFmtId="0" fontId="21" fillId="0" borderId="1" xfId="1" applyFont="1" applyFill="1" applyBorder="1" applyAlignment="1">
      <alignment vertical="center" wrapText="1"/>
    </xf>
    <xf numFmtId="0" fontId="19" fillId="0" borderId="0" xfId="0" applyFont="1"/>
    <xf numFmtId="0" fontId="3" fillId="0" borderId="0" xfId="0" applyFont="1" applyAlignment="1">
      <alignment horizontal="right" vertical="center"/>
    </xf>
    <xf numFmtId="0" fontId="3" fillId="0" borderId="0" xfId="0" applyFont="1" applyFill="1" applyBorder="1" applyAlignment="1">
      <alignment vertic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 xfId="0" applyFont="1" applyBorder="1" applyAlignment="1">
      <alignment vertical="top" wrapText="1"/>
    </xf>
    <xf numFmtId="0" fontId="18" fillId="0" borderId="2" xfId="0" applyFont="1" applyBorder="1" applyAlignment="1">
      <alignment horizontal="center" vertical="top" wrapText="1"/>
    </xf>
    <xf numFmtId="0" fontId="41" fillId="0" borderId="1" xfId="0" applyFont="1" applyBorder="1" applyAlignment="1">
      <alignment horizontal="center" vertical="top" wrapText="1"/>
    </xf>
    <xf numFmtId="0" fontId="41" fillId="0" borderId="2" xfId="0" applyFont="1" applyBorder="1" applyAlignment="1">
      <alignment vertical="top" wrapText="1"/>
    </xf>
    <xf numFmtId="0" fontId="41" fillId="0" borderId="1" xfId="0" applyFont="1" applyBorder="1" applyAlignment="1">
      <alignment vertical="top" wrapText="1"/>
    </xf>
    <xf numFmtId="164" fontId="18" fillId="0" borderId="2" xfId="0" applyNumberFormat="1" applyFont="1" applyBorder="1" applyAlignment="1">
      <alignment horizontal="left" vertical="center" wrapText="1"/>
    </xf>
    <xf numFmtId="0" fontId="19" fillId="0" borderId="0" xfId="0" applyFont="1" applyBorder="1" applyAlignment="1">
      <alignment horizontal="center"/>
    </xf>
    <xf numFmtId="0" fontId="19" fillId="0" borderId="0" xfId="0" applyFont="1" applyBorder="1"/>
    <xf numFmtId="2" fontId="19" fillId="0" borderId="1" xfId="0" applyNumberFormat="1" applyFont="1" applyBorder="1" applyAlignment="1">
      <alignment horizontal="left" vertical="top" wrapText="1"/>
    </xf>
    <xf numFmtId="0" fontId="22"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 fontId="3" fillId="0" borderId="1" xfId="0" applyNumberFormat="1" applyFont="1" applyBorder="1" applyAlignment="1">
      <alignment horizontal="center" vertical="center" wrapText="1"/>
    </xf>
    <xf numFmtId="3" fontId="18" fillId="0" borderId="1" xfId="0" applyNumberFormat="1" applyFont="1" applyBorder="1" applyAlignment="1">
      <alignment horizontal="center" vertical="center" wrapText="1"/>
    </xf>
    <xf numFmtId="0" fontId="18" fillId="0" borderId="1" xfId="0" applyNumberFormat="1" applyFont="1" applyBorder="1" applyAlignment="1">
      <alignment horizontal="left" vertical="center" wrapText="1"/>
    </xf>
    <xf numFmtId="0" fontId="18" fillId="0" borderId="1" xfId="0" quotePrefix="1" applyNumberFormat="1" applyFont="1" applyBorder="1" applyAlignment="1">
      <alignment horizontal="left" vertical="center" wrapText="1"/>
    </xf>
    <xf numFmtId="0" fontId="0" fillId="0" borderId="0" xfId="0" quotePrefix="1" applyAlignment="1">
      <alignment vertical="center"/>
    </xf>
    <xf numFmtId="16" fontId="0" fillId="0" borderId="0" xfId="0" applyNumberFormat="1" applyAlignment="1">
      <alignment vertical="center"/>
    </xf>
    <xf numFmtId="0" fontId="2" fillId="0" borderId="0" xfId="0" applyFont="1" applyAlignment="1">
      <alignment vertical="center"/>
    </xf>
    <xf numFmtId="0" fontId="19" fillId="0" borderId="1" xfId="0" applyFont="1" applyBorder="1" applyAlignment="1">
      <alignment vertical="center"/>
    </xf>
    <xf numFmtId="3" fontId="21" fillId="0" borderId="1" xfId="0" applyNumberFormat="1" applyFont="1" applyBorder="1" applyAlignment="1">
      <alignment horizontal="center" vertical="center"/>
    </xf>
    <xf numFmtId="3" fontId="19" fillId="0" borderId="1" xfId="0" applyNumberFormat="1" applyFont="1" applyBorder="1" applyAlignment="1">
      <alignment vertical="center"/>
    </xf>
    <xf numFmtId="0" fontId="3" fillId="0" borderId="1" xfId="0" applyFont="1" applyBorder="1" applyAlignment="1">
      <alignment horizontal="center" vertical="center" wrapText="1"/>
    </xf>
    <xf numFmtId="0" fontId="22" fillId="2" borderId="1" xfId="0"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0" fontId="44" fillId="0" borderId="1" xfId="0" quotePrefix="1" applyNumberFormat="1" applyFont="1" applyBorder="1" applyAlignment="1">
      <alignment horizontal="left" vertical="center" wrapText="1"/>
    </xf>
    <xf numFmtId="0" fontId="5" fillId="0" borderId="1" xfId="0" applyFont="1" applyBorder="1" applyAlignment="1">
      <alignment horizontal="center" vertical="center" wrapText="1"/>
    </xf>
    <xf numFmtId="0" fontId="20" fillId="0" borderId="0" xfId="0" applyFont="1" applyAlignment="1">
      <alignment horizontal="center" wrapText="1"/>
    </xf>
    <xf numFmtId="0" fontId="20" fillId="0" borderId="0" xfId="1" applyFont="1" applyAlignment="1">
      <alignment horizontal="center" wrapText="1"/>
    </xf>
    <xf numFmtId="0" fontId="5" fillId="0" borderId="1" xfId="0" applyFont="1" applyFill="1" applyBorder="1" applyAlignment="1">
      <alignment horizontal="center" wrapText="1"/>
    </xf>
    <xf numFmtId="0" fontId="36" fillId="2" borderId="1" xfId="3" applyFont="1" applyFill="1" applyBorder="1" applyAlignment="1">
      <alignment horizontal="center" vertical="center" wrapText="1"/>
    </xf>
    <xf numFmtId="3" fontId="45" fillId="0" borderId="1" xfId="0" applyNumberFormat="1" applyFont="1" applyFill="1" applyBorder="1" applyAlignment="1">
      <alignment horizontal="center" vertical="center" wrapText="1"/>
    </xf>
    <xf numFmtId="0" fontId="31" fillId="0" borderId="1" xfId="1" applyFont="1" applyFill="1" applyBorder="1" applyAlignment="1">
      <alignment vertical="center" wrapText="1"/>
    </xf>
    <xf numFmtId="0" fontId="20" fillId="0" borderId="0" xfId="1" applyFont="1" applyAlignment="1">
      <alignment horizontal="centerContinuous" wrapText="1"/>
    </xf>
    <xf numFmtId="0" fontId="33" fillId="0" borderId="1" xfId="1" applyBorder="1"/>
    <xf numFmtId="0" fontId="20" fillId="2" borderId="1" xfId="1" applyFont="1" applyFill="1" applyBorder="1" applyAlignment="1">
      <alignment horizontal="center" vertical="center" wrapText="1"/>
    </xf>
    <xf numFmtId="3" fontId="32" fillId="4" borderId="1" xfId="1" applyNumberFormat="1" applyFont="1" applyFill="1" applyBorder="1" applyAlignment="1">
      <alignment vertical="center"/>
    </xf>
    <xf numFmtId="3" fontId="29" fillId="4" borderId="1" xfId="1" applyNumberFormat="1" applyFont="1" applyFill="1" applyBorder="1" applyAlignment="1">
      <alignment vertical="center"/>
    </xf>
    <xf numFmtId="0" fontId="20" fillId="3" borderId="5" xfId="1" applyFont="1" applyFill="1" applyBorder="1" applyAlignment="1">
      <alignment horizontal="center" vertical="center" wrapText="1"/>
    </xf>
    <xf numFmtId="0" fontId="22" fillId="3" borderId="5" xfId="1" applyFont="1" applyFill="1" applyBorder="1" applyAlignment="1">
      <alignment horizontal="center" vertical="center" wrapText="1"/>
    </xf>
    <xf numFmtId="3" fontId="32" fillId="3" borderId="5" xfId="1" applyNumberFormat="1" applyFont="1" applyFill="1" applyBorder="1" applyAlignment="1">
      <alignment vertical="center" wrapText="1"/>
    </xf>
    <xf numFmtId="3" fontId="3"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2" fillId="2" borderId="1" xfId="0" applyFont="1" applyFill="1" applyBorder="1" applyAlignment="1">
      <alignment horizontal="center" vertical="center" wrapText="1"/>
    </xf>
    <xf numFmtId="0" fontId="47" fillId="2" borderId="1" xfId="0" applyFont="1" applyFill="1" applyBorder="1" applyAlignment="1">
      <alignment horizontal="left" vertical="center" wrapText="1"/>
    </xf>
    <xf numFmtId="0" fontId="27" fillId="5" borderId="1" xfId="0" quotePrefix="1" applyFont="1" applyFill="1" applyBorder="1" applyAlignment="1">
      <alignment horizontal="center" vertical="center" wrapText="1"/>
    </xf>
    <xf numFmtId="0" fontId="22" fillId="5" borderId="1" xfId="0" applyFont="1" applyFill="1" applyBorder="1" applyAlignment="1">
      <alignment horizontal="center" vertical="center" wrapText="1"/>
    </xf>
    <xf numFmtId="3" fontId="22" fillId="5" borderId="1" xfId="0" applyNumberFormat="1" applyFont="1" applyFill="1" applyBorder="1" applyAlignment="1">
      <alignment horizontal="right" vertical="center" wrapText="1"/>
    </xf>
    <xf numFmtId="0" fontId="29" fillId="5" borderId="1" xfId="0" applyFont="1" applyFill="1" applyBorder="1" applyAlignment="1">
      <alignment horizontal="center" vertical="center" wrapText="1"/>
    </xf>
    <xf numFmtId="3" fontId="32" fillId="5" borderId="1" xfId="0" applyNumberFormat="1" applyFont="1" applyFill="1" applyBorder="1" applyAlignment="1">
      <alignment horizontal="right" vertical="center" wrapText="1"/>
    </xf>
    <xf numFmtId="0" fontId="31" fillId="4" borderId="0" xfId="1" applyFont="1" applyFill="1"/>
    <xf numFmtId="0" fontId="31" fillId="4" borderId="11" xfId="0" applyFont="1" applyFill="1" applyBorder="1" applyAlignment="1">
      <alignment horizontal="center"/>
    </xf>
    <xf numFmtId="0" fontId="31" fillId="4" borderId="11" xfId="0" applyFont="1" applyFill="1" applyBorder="1"/>
    <xf numFmtId="3" fontId="28" fillId="4" borderId="11" xfId="0" applyNumberFormat="1" applyFont="1" applyFill="1" applyBorder="1" applyAlignment="1">
      <alignment horizontal="right"/>
    </xf>
    <xf numFmtId="3" fontId="31" fillId="4" borderId="11" xfId="0" applyNumberFormat="1" applyFont="1" applyFill="1" applyBorder="1"/>
    <xf numFmtId="3" fontId="28" fillId="4" borderId="11" xfId="0" applyNumberFormat="1" applyFont="1" applyFill="1" applyBorder="1"/>
    <xf numFmtId="0" fontId="31" fillId="0" borderId="11" xfId="0" applyFont="1" applyFill="1" applyBorder="1"/>
    <xf numFmtId="0" fontId="31" fillId="4" borderId="12" xfId="0" applyFont="1" applyFill="1" applyBorder="1" applyAlignment="1">
      <alignment horizontal="center"/>
    </xf>
    <xf numFmtId="0" fontId="31" fillId="4" borderId="12" xfId="0" applyFont="1" applyFill="1" applyBorder="1"/>
    <xf numFmtId="3" fontId="28" fillId="4" borderId="12" xfId="0" applyNumberFormat="1" applyFont="1" applyFill="1" applyBorder="1" applyAlignment="1">
      <alignment horizontal="right"/>
    </xf>
    <xf numFmtId="3" fontId="31" fillId="4" borderId="12" xfId="0" applyNumberFormat="1" applyFont="1" applyFill="1" applyBorder="1"/>
    <xf numFmtId="3" fontId="28" fillId="4" borderId="12" xfId="0" applyNumberFormat="1" applyFont="1" applyFill="1" applyBorder="1"/>
    <xf numFmtId="0" fontId="31" fillId="0" borderId="12" xfId="0" applyFont="1" applyFill="1" applyBorder="1"/>
    <xf numFmtId="0" fontId="35" fillId="0" borderId="12" xfId="0" applyFont="1" applyFill="1" applyBorder="1"/>
    <xf numFmtId="0" fontId="31" fillId="4" borderId="13" xfId="0" applyFont="1" applyFill="1" applyBorder="1" applyAlignment="1">
      <alignment horizontal="center"/>
    </xf>
    <xf numFmtId="0" fontId="31" fillId="4" borderId="13" xfId="0" applyFont="1" applyFill="1" applyBorder="1"/>
    <xf numFmtId="3" fontId="28" fillId="4" borderId="13" xfId="0" applyNumberFormat="1" applyFont="1" applyFill="1" applyBorder="1" applyAlignment="1">
      <alignment horizontal="right"/>
    </xf>
    <xf numFmtId="3" fontId="31" fillId="4" borderId="13" xfId="0" applyNumberFormat="1" applyFont="1" applyFill="1" applyBorder="1"/>
    <xf numFmtId="3" fontId="28" fillId="4" borderId="13" xfId="0" applyNumberFormat="1" applyFont="1" applyFill="1" applyBorder="1"/>
    <xf numFmtId="0" fontId="31" fillId="0" borderId="13" xfId="0" applyFont="1" applyFill="1" applyBorder="1"/>
    <xf numFmtId="0" fontId="29" fillId="4" borderId="11" xfId="1" applyFont="1" applyFill="1" applyBorder="1" applyAlignment="1">
      <alignment horizontal="center" vertical="center" wrapText="1"/>
    </xf>
    <xf numFmtId="0" fontId="29" fillId="4" borderId="11" xfId="1" applyFont="1" applyFill="1" applyBorder="1" applyAlignment="1">
      <alignment vertical="center"/>
    </xf>
    <xf numFmtId="3" fontId="29" fillId="4" borderId="11" xfId="1" applyNumberFormat="1" applyFont="1" applyFill="1" applyBorder="1" applyAlignment="1">
      <alignment horizontal="right" vertical="center"/>
    </xf>
    <xf numFmtId="3" fontId="32" fillId="4" borderId="11" xfId="1" applyNumberFormat="1" applyFont="1" applyFill="1" applyBorder="1" applyAlignment="1">
      <alignment vertical="center"/>
    </xf>
    <xf numFmtId="3" fontId="29" fillId="4" borderId="11" xfId="1" applyNumberFormat="1" applyFont="1" applyFill="1" applyBorder="1" applyAlignment="1">
      <alignment vertical="center"/>
    </xf>
    <xf numFmtId="0" fontId="31" fillId="4" borderId="11" xfId="1" applyFont="1" applyFill="1" applyBorder="1"/>
    <xf numFmtId="0" fontId="29" fillId="4" borderId="12" xfId="1" applyFont="1" applyFill="1" applyBorder="1" applyAlignment="1">
      <alignment horizontal="center" vertical="center" wrapText="1"/>
    </xf>
    <xf numFmtId="0" fontId="31" fillId="4" borderId="12" xfId="1" applyFont="1" applyFill="1" applyBorder="1" applyAlignment="1">
      <alignment vertical="center" wrapText="1"/>
    </xf>
    <xf numFmtId="3" fontId="29" fillId="4" borderId="12" xfId="1" applyNumberFormat="1" applyFont="1" applyFill="1" applyBorder="1" applyAlignment="1">
      <alignment horizontal="right" vertical="center"/>
    </xf>
    <xf numFmtId="3" fontId="32" fillId="4" borderId="12" xfId="1" applyNumberFormat="1" applyFont="1" applyFill="1" applyBorder="1" applyAlignment="1">
      <alignment vertical="center"/>
    </xf>
    <xf numFmtId="3" fontId="29" fillId="4" borderId="12" xfId="1" applyNumberFormat="1" applyFont="1" applyFill="1" applyBorder="1" applyAlignment="1">
      <alignment vertical="center"/>
    </xf>
    <xf numFmtId="0" fontId="31" fillId="4" borderId="12" xfId="1" applyFont="1" applyFill="1" applyBorder="1"/>
    <xf numFmtId="0" fontId="29" fillId="4" borderId="13" xfId="1" applyFont="1" applyFill="1" applyBorder="1" applyAlignment="1">
      <alignment horizontal="center" vertical="center" wrapText="1"/>
    </xf>
    <xf numFmtId="0" fontId="31" fillId="4" borderId="13" xfId="1" applyFont="1" applyFill="1" applyBorder="1" applyAlignment="1">
      <alignment vertical="center" wrapText="1"/>
    </xf>
    <xf numFmtId="3" fontId="29" fillId="4" borderId="13" xfId="1" applyNumberFormat="1" applyFont="1" applyFill="1" applyBorder="1" applyAlignment="1">
      <alignment horizontal="right" vertical="center"/>
    </xf>
    <xf numFmtId="3" fontId="32" fillId="4" borderId="13" xfId="1" applyNumberFormat="1" applyFont="1" applyFill="1" applyBorder="1" applyAlignment="1">
      <alignment vertical="center"/>
    </xf>
    <xf numFmtId="3" fontId="29" fillId="4" borderId="13" xfId="1" applyNumberFormat="1" applyFont="1" applyFill="1" applyBorder="1" applyAlignment="1">
      <alignment vertical="center"/>
    </xf>
    <xf numFmtId="0" fontId="31" fillId="4" borderId="13" xfId="1" applyFont="1" applyFill="1" applyBorder="1"/>
    <xf numFmtId="0" fontId="22" fillId="0" borderId="1" xfId="1" applyFont="1" applyFill="1" applyBorder="1" applyAlignment="1">
      <alignment horizontal="center" vertical="center" wrapText="1"/>
    </xf>
    <xf numFmtId="0" fontId="22" fillId="0" borderId="1" xfId="1" applyFont="1" applyFill="1" applyBorder="1" applyAlignment="1">
      <alignment horizontal="center" vertical="center"/>
    </xf>
    <xf numFmtId="3" fontId="32" fillId="0" borderId="1" xfId="1" applyNumberFormat="1" applyFont="1" applyFill="1" applyBorder="1" applyAlignment="1">
      <alignment vertical="center"/>
    </xf>
    <xf numFmtId="0" fontId="22" fillId="0" borderId="5" xfId="1" applyFont="1" applyFill="1" applyBorder="1" applyAlignment="1">
      <alignment horizontal="center" vertical="center" wrapText="1"/>
    </xf>
    <xf numFmtId="0" fontId="20" fillId="2" borderId="5" xfId="1" applyFont="1" applyFill="1" applyBorder="1" applyAlignment="1">
      <alignment horizontal="center" vertical="center" wrapText="1"/>
    </xf>
    <xf numFmtId="3" fontId="29" fillId="4" borderId="5" xfId="1" applyNumberFormat="1" applyFont="1" applyFill="1" applyBorder="1" applyAlignment="1">
      <alignment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8" fillId="0" borderId="1" xfId="0" applyFont="1" applyBorder="1" applyAlignment="1">
      <alignment horizontal="center" vertical="center"/>
    </xf>
    <xf numFmtId="0" fontId="2" fillId="0" borderId="0" xfId="0" applyFont="1" applyFill="1" applyBorder="1" applyAlignment="1">
      <alignment horizontal="center" wrapText="1"/>
    </xf>
    <xf numFmtId="3" fontId="0" fillId="0" borderId="0" xfId="0" applyNumberFormat="1"/>
    <xf numFmtId="0" fontId="48" fillId="6" borderId="1" xfId="1" applyFont="1" applyFill="1" applyBorder="1"/>
    <xf numFmtId="0" fontId="33" fillId="6" borderId="1" xfId="1" applyFill="1" applyBorder="1"/>
    <xf numFmtId="0" fontId="32" fillId="6" borderId="1" xfId="0" applyFont="1" applyFill="1" applyBorder="1" applyAlignment="1">
      <alignment horizontal="center" vertical="center" wrapText="1"/>
    </xf>
    <xf numFmtId="0" fontId="32" fillId="6" borderId="1" xfId="0" applyFont="1" applyFill="1" applyBorder="1" applyAlignment="1">
      <alignment vertical="center"/>
    </xf>
    <xf numFmtId="3" fontId="32" fillId="6" borderId="1" xfId="0" applyNumberFormat="1" applyFont="1" applyFill="1" applyBorder="1" applyAlignment="1">
      <alignment horizontal="right" vertical="center"/>
    </xf>
    <xf numFmtId="0" fontId="32" fillId="6" borderId="1" xfId="0" applyFont="1" applyFill="1" applyBorder="1" applyAlignment="1">
      <alignment vertical="center" wrapText="1"/>
    </xf>
    <xf numFmtId="3" fontId="32" fillId="6" borderId="1" xfId="1" applyNumberFormat="1" applyFont="1" applyFill="1" applyBorder="1" applyAlignment="1">
      <alignment horizontal="right" vertical="center"/>
    </xf>
    <xf numFmtId="3" fontId="32" fillId="6" borderId="1" xfId="1" applyNumberFormat="1" applyFont="1" applyFill="1" applyBorder="1" applyAlignment="1">
      <alignment horizontal="right" vertical="center" wrapText="1"/>
    </xf>
    <xf numFmtId="165" fontId="0" fillId="0" borderId="11" xfId="9" applyNumberFormat="1" applyFont="1" applyBorder="1"/>
    <xf numFmtId="165" fontId="0" fillId="0" borderId="12" xfId="9" applyNumberFormat="1" applyFont="1" applyBorder="1"/>
    <xf numFmtId="165" fontId="0" fillId="0" borderId="13" xfId="9" applyNumberFormat="1" applyFont="1" applyBorder="1"/>
    <xf numFmtId="165" fontId="51" fillId="6" borderId="1" xfId="9" applyNumberFormat="1" applyFont="1" applyFill="1" applyBorder="1"/>
    <xf numFmtId="165" fontId="32" fillId="6" borderId="1" xfId="9" applyNumberFormat="1" applyFont="1" applyFill="1" applyBorder="1" applyAlignment="1">
      <alignment horizontal="right" vertical="center"/>
    </xf>
    <xf numFmtId="165" fontId="51" fillId="7" borderId="1" xfId="9" applyNumberFormat="1" applyFont="1" applyFill="1" applyBorder="1"/>
    <xf numFmtId="165" fontId="31" fillId="0" borderId="11" xfId="9" applyNumberFormat="1" applyFont="1" applyBorder="1"/>
    <xf numFmtId="165" fontId="31" fillId="0" borderId="12" xfId="9" applyNumberFormat="1" applyFont="1" applyBorder="1"/>
    <xf numFmtId="165" fontId="31" fillId="0" borderId="13" xfId="9" applyNumberFormat="1" applyFont="1" applyBorder="1"/>
    <xf numFmtId="0" fontId="2" fillId="0" borderId="1" xfId="0" applyFont="1" applyBorder="1" applyAlignment="1">
      <alignment horizontal="center" vertical="center" wrapText="1"/>
    </xf>
    <xf numFmtId="0" fontId="18" fillId="0" borderId="1" xfId="0" applyFont="1" applyBorder="1" applyAlignment="1">
      <alignment horizontal="left" vertical="center"/>
    </xf>
    <xf numFmtId="0" fontId="0" fillId="0" borderId="1" xfId="0" applyBorder="1" applyAlignment="1">
      <alignment vertical="center" wrapText="1"/>
    </xf>
    <xf numFmtId="3" fontId="32" fillId="0" borderId="5" xfId="1" applyNumberFormat="1" applyFont="1" applyFill="1" applyBorder="1" applyAlignment="1">
      <alignment vertical="center"/>
    </xf>
    <xf numFmtId="0" fontId="20" fillId="0" borderId="5" xfId="1" applyFont="1" applyFill="1" applyBorder="1" applyAlignment="1">
      <alignment horizontal="center" vertical="center"/>
    </xf>
    <xf numFmtId="0" fontId="31" fillId="0" borderId="5" xfId="1" applyFont="1" applyFill="1" applyBorder="1" applyAlignment="1">
      <alignment horizontal="center" vertical="center" wrapText="1"/>
    </xf>
    <xf numFmtId="3" fontId="38" fillId="0" borderId="0" xfId="1" applyNumberFormat="1" applyFont="1" applyBorder="1" applyAlignment="1">
      <alignment horizontal="right" vertical="center" wrapText="1"/>
    </xf>
    <xf numFmtId="0" fontId="28" fillId="0" borderId="0" xfId="1" applyFont="1"/>
    <xf numFmtId="3" fontId="28" fillId="0" borderId="0" xfId="1" applyNumberFormat="1" applyFont="1"/>
    <xf numFmtId="165" fontId="0" fillId="5" borderId="1" xfId="9" applyNumberFormat="1" applyFont="1" applyFill="1" applyBorder="1" applyAlignment="1">
      <alignment vertical="center"/>
    </xf>
    <xf numFmtId="165" fontId="31" fillId="5" borderId="1" xfId="9" applyNumberFormat="1" applyFont="1" applyFill="1" applyBorder="1" applyAlignment="1">
      <alignment vertical="center"/>
    </xf>
    <xf numFmtId="165" fontId="0" fillId="6" borderId="1" xfId="9" applyNumberFormat="1" applyFont="1" applyFill="1" applyBorder="1" applyAlignment="1">
      <alignment vertical="center"/>
    </xf>
    <xf numFmtId="165" fontId="31" fillId="6" borderId="1" xfId="9" applyNumberFormat="1" applyFont="1" applyFill="1" applyBorder="1" applyAlignment="1">
      <alignment vertical="center"/>
    </xf>
    <xf numFmtId="3" fontId="0" fillId="8" borderId="0" xfId="0" applyNumberFormat="1" applyFill="1"/>
    <xf numFmtId="3" fontId="29" fillId="0" borderId="1" xfId="1" applyNumberFormat="1" applyFont="1" applyFill="1" applyBorder="1" applyAlignment="1">
      <alignment vertical="center"/>
    </xf>
    <xf numFmtId="3" fontId="29" fillId="0" borderId="5" xfId="1" applyNumberFormat="1" applyFont="1" applyFill="1" applyBorder="1" applyAlignment="1">
      <alignment vertical="center"/>
    </xf>
    <xf numFmtId="0" fontId="2" fillId="0" borderId="0" xfId="0" applyFont="1" applyAlignment="1">
      <alignment wrapText="1"/>
    </xf>
    <xf numFmtId="0" fontId="0" fillId="0" borderId="0" xfId="0" applyAlignment="1">
      <alignment wrapText="1"/>
    </xf>
    <xf numFmtId="0" fontId="0" fillId="0" borderId="0" xfId="0" applyAlignment="1">
      <alignment horizontal="center" wrapText="1"/>
    </xf>
    <xf numFmtId="0" fontId="2" fillId="0" borderId="1" xfId="0" applyFont="1" applyBorder="1" applyAlignment="1">
      <alignment horizontal="center" vertical="center" wrapText="1"/>
    </xf>
    <xf numFmtId="0" fontId="2" fillId="0" borderId="0" xfId="0" applyFont="1" applyAlignment="1">
      <alignment horizontal="center" wrapText="1"/>
    </xf>
    <xf numFmtId="0" fontId="5"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top" wrapText="1"/>
    </xf>
    <xf numFmtId="0" fontId="2" fillId="0" borderId="0" xfId="0" applyFont="1" applyAlignment="1">
      <alignment horizontal="center" vertical="top"/>
    </xf>
    <xf numFmtId="0" fontId="2" fillId="0" borderId="0" xfId="0" applyFont="1" applyAlignment="1">
      <alignment horizontal="left" vertical="center" wrapText="1"/>
    </xf>
    <xf numFmtId="0" fontId="0" fillId="0" borderId="0" xfId="0" applyAlignment="1">
      <alignment horizontal="left" vertical="center"/>
    </xf>
    <xf numFmtId="0" fontId="6" fillId="0" borderId="0" xfId="0" applyFont="1" applyAlignment="1">
      <alignment horizontal="center" wrapText="1"/>
    </xf>
    <xf numFmtId="0" fontId="2" fillId="0" borderId="0" xfId="0" applyFont="1" applyAlignment="1">
      <alignment horizontal="left" wrapText="1"/>
    </xf>
    <xf numFmtId="0" fontId="0" fillId="0" borderId="0" xfId="0" applyAlignment="1">
      <alignment horizontal="left"/>
    </xf>
    <xf numFmtId="0" fontId="3" fillId="0" borderId="0" xfId="0" applyFont="1" applyAlignment="1">
      <alignment horizontal="center"/>
    </xf>
    <xf numFmtId="0" fontId="6" fillId="0" borderId="0" xfId="0" applyFont="1" applyAlignment="1">
      <alignment horizontal="center"/>
    </xf>
    <xf numFmtId="0" fontId="17" fillId="0" borderId="0" xfId="0" applyFont="1" applyAlignment="1">
      <alignment horizontal="center"/>
    </xf>
    <xf numFmtId="0" fontId="29" fillId="2" borderId="1" xfId="0" applyFont="1" applyFill="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top" wrapText="1"/>
    </xf>
    <xf numFmtId="0" fontId="4" fillId="0" borderId="0" xfId="0" applyFont="1" applyAlignment="1">
      <alignment horizontal="center" vertical="top" wrapText="1"/>
    </xf>
    <xf numFmtId="0" fontId="0" fillId="0" borderId="0" xfId="0" applyAlignment="1">
      <alignment horizontal="left" vertical="center" wrapText="1"/>
    </xf>
    <xf numFmtId="0" fontId="2" fillId="0" borderId="0" xfId="0" applyFont="1" applyAlignment="1">
      <alignment horizontal="left" vertical="top" wrapText="1"/>
    </xf>
    <xf numFmtId="0" fontId="0" fillId="0" borderId="0" xfId="0" applyAlignment="1">
      <alignment horizontal="left" vertical="top" wrapText="1"/>
    </xf>
    <xf numFmtId="0" fontId="13" fillId="0" borderId="1" xfId="0" applyFont="1" applyBorder="1" applyAlignment="1">
      <alignment horizontal="center" vertical="center" wrapText="1"/>
    </xf>
    <xf numFmtId="0" fontId="22" fillId="2" borderId="1" xfId="0" applyFont="1" applyFill="1" applyBorder="1" applyAlignment="1">
      <alignment horizontal="center" vertical="center" wrapText="1"/>
    </xf>
    <xf numFmtId="0" fontId="31" fillId="0" borderId="0" xfId="0" applyFont="1" applyAlignment="1">
      <alignment horizontal="center" vertical="top" wrapText="1"/>
    </xf>
    <xf numFmtId="0" fontId="0" fillId="0" borderId="0" xfId="0" applyAlignment="1">
      <alignment horizontal="center" vertical="top"/>
    </xf>
    <xf numFmtId="0" fontId="31" fillId="0" borderId="0" xfId="0" applyFont="1" applyAlignment="1">
      <alignment horizontal="left" vertical="top" wrapText="1"/>
    </xf>
    <xf numFmtId="0" fontId="0" fillId="0" borderId="0" xfId="0" applyAlignment="1">
      <alignment horizontal="left" vertical="top"/>
    </xf>
    <xf numFmtId="0" fontId="28" fillId="0" borderId="0" xfId="0" applyFont="1" applyAlignment="1">
      <alignment horizontal="center" vertical="center" wrapText="1"/>
    </xf>
    <xf numFmtId="0" fontId="28" fillId="0" borderId="0" xfId="0" applyFont="1" applyAlignment="1">
      <alignment horizontal="center" vertical="center"/>
    </xf>
    <xf numFmtId="0" fontId="23" fillId="0" borderId="0" xfId="0" applyNumberFormat="1" applyFont="1" applyAlignment="1">
      <alignment horizont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50" fillId="0" borderId="1" xfId="0" applyFont="1" applyBorder="1" applyAlignment="1">
      <alignment horizontal="center" vertical="center"/>
    </xf>
    <xf numFmtId="0" fontId="51" fillId="0" borderId="1" xfId="0" applyFont="1" applyBorder="1" applyAlignment="1">
      <alignment horizontal="center" wrapText="1"/>
    </xf>
    <xf numFmtId="0" fontId="49" fillId="2" borderId="6" xfId="3" applyFont="1" applyFill="1" applyBorder="1" applyAlignment="1">
      <alignment horizontal="center" vertical="center" wrapText="1"/>
    </xf>
    <xf numFmtId="0" fontId="49" fillId="2" borderId="5" xfId="3" applyFont="1" applyFill="1" applyBorder="1" applyAlignment="1">
      <alignment horizontal="center" vertical="center" wrapText="1"/>
    </xf>
    <xf numFmtId="0" fontId="30" fillId="0" borderId="0" xfId="0" applyFont="1" applyAlignment="1">
      <alignment horizontal="right" vertical="center" wrapText="1"/>
    </xf>
    <xf numFmtId="0" fontId="30" fillId="0" borderId="0" xfId="0" applyFont="1" applyAlignment="1">
      <alignment horizontal="left"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1" fillId="0" borderId="0" xfId="0" applyFont="1" applyAlignment="1">
      <alignment horizontal="center" vertical="center"/>
    </xf>
    <xf numFmtId="0" fontId="46" fillId="0" borderId="0" xfId="0" applyFont="1" applyAlignment="1">
      <alignment horizontal="center" vertical="center" wrapText="1"/>
    </xf>
    <xf numFmtId="0" fontId="22" fillId="0" borderId="0" xfId="0" applyFont="1" applyAlignment="1">
      <alignment horizontal="left" vertical="center" wrapText="1"/>
    </xf>
    <xf numFmtId="0" fontId="20" fillId="0" borderId="0" xfId="0" applyFont="1" applyAlignment="1">
      <alignment horizontal="center" wrapText="1"/>
    </xf>
    <xf numFmtId="0" fontId="20" fillId="0" borderId="0" xfId="0" applyNumberFormat="1" applyFont="1" applyAlignment="1">
      <alignment horizontal="center" wrapText="1"/>
    </xf>
    <xf numFmtId="0" fontId="14" fillId="0" borderId="0" xfId="0" applyFont="1" applyAlignment="1">
      <alignment horizontal="left"/>
    </xf>
    <xf numFmtId="0" fontId="7" fillId="0" borderId="0" xfId="0" applyFont="1" applyAlignment="1">
      <alignment horizontal="left"/>
    </xf>
    <xf numFmtId="0" fontId="7" fillId="0" borderId="0" xfId="0" quotePrefix="1" applyFont="1" applyAlignment="1">
      <alignment horizontal="left"/>
    </xf>
    <xf numFmtId="0" fontId="14" fillId="0" borderId="0" xfId="0" quotePrefix="1" applyFont="1" applyAlignment="1">
      <alignment horizontal="left"/>
    </xf>
    <xf numFmtId="0" fontId="4" fillId="0" borderId="0" xfId="0" applyFont="1" applyAlignment="1">
      <alignment horizontal="left"/>
    </xf>
    <xf numFmtId="0" fontId="18" fillId="0" borderId="1" xfId="0" applyFont="1" applyBorder="1" applyAlignment="1">
      <alignment horizontal="center" vertical="top" wrapText="1"/>
    </xf>
    <xf numFmtId="164" fontId="18" fillId="0" borderId="2" xfId="0" applyNumberFormat="1" applyFont="1" applyBorder="1" applyAlignment="1">
      <alignment horizontal="center" vertical="top" wrapText="1"/>
    </xf>
    <xf numFmtId="164" fontId="18" fillId="0" borderId="3" xfId="0" applyNumberFormat="1" applyFont="1" applyBorder="1" applyAlignment="1">
      <alignment horizontal="center" vertical="top" wrapText="1"/>
    </xf>
    <xf numFmtId="164" fontId="18" fillId="0" borderId="4" xfId="0" applyNumberFormat="1" applyFont="1" applyBorder="1" applyAlignment="1">
      <alignment horizontal="center" vertical="top" wrapText="1"/>
    </xf>
    <xf numFmtId="0" fontId="3" fillId="0" borderId="0" xfId="0" applyFont="1" applyFill="1" applyBorder="1" applyAlignment="1">
      <alignment horizontal="left" vertical="center" wrapText="1"/>
    </xf>
    <xf numFmtId="0" fontId="8" fillId="0" borderId="0" xfId="0" applyFont="1" applyAlignment="1">
      <alignment horizontal="center" wrapText="1"/>
    </xf>
    <xf numFmtId="0" fontId="3" fillId="0" borderId="0" xfId="0" applyFont="1" applyAlignment="1">
      <alignment horizontal="left" vertical="center" wrapText="1"/>
    </xf>
    <xf numFmtId="0" fontId="2" fillId="0" borderId="0" xfId="0" applyFont="1" applyFill="1" applyBorder="1" applyAlignment="1">
      <alignment horizontal="center" vertical="top"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2" fontId="18" fillId="0" borderId="1" xfId="0" applyNumberFormat="1" applyFont="1" applyBorder="1" applyAlignment="1">
      <alignment horizontal="left" vertical="top" wrapText="1"/>
    </xf>
    <xf numFmtId="0" fontId="3" fillId="0" borderId="1" xfId="0" applyFont="1" applyBorder="1" applyAlignment="1">
      <alignment horizontal="center" vertical="top" wrapText="1"/>
    </xf>
    <xf numFmtId="0" fontId="23" fillId="0" borderId="0" xfId="0" applyFont="1" applyAlignment="1">
      <alignment horizontal="center" wrapText="1"/>
    </xf>
    <xf numFmtId="0" fontId="41" fillId="0" borderId="2" xfId="0" applyFont="1" applyBorder="1" applyAlignment="1">
      <alignment horizontal="center" vertical="top" wrapText="1"/>
    </xf>
    <xf numFmtId="0" fontId="41" fillId="0" borderId="3" xfId="0" applyFont="1" applyBorder="1" applyAlignment="1">
      <alignment horizontal="center" vertical="top" wrapText="1"/>
    </xf>
    <xf numFmtId="0" fontId="41" fillId="0" borderId="4" xfId="0" applyFont="1" applyBorder="1" applyAlignment="1">
      <alignment horizontal="center" vertical="top" wrapText="1"/>
    </xf>
    <xf numFmtId="0" fontId="37" fillId="0" borderId="0" xfId="1" applyFont="1" applyAlignment="1">
      <alignment horizontal="center" vertical="center" wrapText="1"/>
    </xf>
    <xf numFmtId="0" fontId="37" fillId="0" borderId="0" xfId="1" applyFont="1" applyAlignment="1">
      <alignment horizontal="center" vertical="center"/>
    </xf>
    <xf numFmtId="0" fontId="30" fillId="0" borderId="0" xfId="1" applyFont="1" applyAlignment="1">
      <alignment horizontal="center" wrapText="1"/>
    </xf>
    <xf numFmtId="0" fontId="30" fillId="0" borderId="0" xfId="1" applyFont="1" applyAlignment="1">
      <alignment horizontal="right" vertical="center" wrapText="1"/>
    </xf>
    <xf numFmtId="0" fontId="30" fillId="0" borderId="0" xfId="1" applyFont="1" applyAlignment="1">
      <alignment horizontal="left" vertical="center" wrapText="1"/>
    </xf>
    <xf numFmtId="0" fontId="22" fillId="2" borderId="1" xfId="1" applyFont="1" applyFill="1" applyBorder="1" applyAlignment="1">
      <alignment horizontal="center" vertical="center" wrapText="1"/>
    </xf>
    <xf numFmtId="0" fontId="22" fillId="2" borderId="2" xfId="1" applyFont="1" applyFill="1" applyBorder="1" applyAlignment="1">
      <alignment horizontal="center" vertical="center" wrapText="1"/>
    </xf>
    <xf numFmtId="0" fontId="22" fillId="2" borderId="3" xfId="1" applyFont="1" applyFill="1" applyBorder="1" applyAlignment="1">
      <alignment horizontal="center" vertical="center" wrapText="1"/>
    </xf>
    <xf numFmtId="0" fontId="22" fillId="2" borderId="4" xfId="1" applyFont="1" applyFill="1" applyBorder="1" applyAlignment="1">
      <alignment horizontal="center" vertical="center" wrapText="1"/>
    </xf>
    <xf numFmtId="0" fontId="32" fillId="2" borderId="6" xfId="8" applyFont="1" applyFill="1" applyBorder="1" applyAlignment="1">
      <alignment horizontal="center" vertical="center" wrapText="1"/>
    </xf>
    <xf numFmtId="0" fontId="32" fillId="2" borderId="10" xfId="8" applyFont="1" applyFill="1" applyBorder="1" applyAlignment="1">
      <alignment horizontal="center" vertical="center" wrapText="1"/>
    </xf>
    <xf numFmtId="0" fontId="32" fillId="2" borderId="5" xfId="8" applyFont="1" applyFill="1" applyBorder="1" applyAlignment="1">
      <alignment horizontal="center" vertical="center" wrapText="1"/>
    </xf>
    <xf numFmtId="0" fontId="30" fillId="0" borderId="0" xfId="1" applyFont="1" applyAlignment="1">
      <alignment horizontal="center" vertical="center" wrapText="1"/>
    </xf>
    <xf numFmtId="0" fontId="32" fillId="2" borderId="6" xfId="3" applyFont="1" applyFill="1" applyBorder="1" applyAlignment="1">
      <alignment horizontal="center" vertical="center" wrapText="1"/>
    </xf>
    <xf numFmtId="0" fontId="32" fillId="2" borderId="10" xfId="3" applyFont="1" applyFill="1" applyBorder="1" applyAlignment="1">
      <alignment horizontal="center" vertical="center" wrapText="1"/>
    </xf>
    <xf numFmtId="0" fontId="32" fillId="2" borderId="5" xfId="3" applyFont="1" applyFill="1" applyBorder="1" applyAlignment="1">
      <alignment horizontal="center" vertical="center" wrapText="1"/>
    </xf>
    <xf numFmtId="0" fontId="3" fillId="0" borderId="0" xfId="1" applyFont="1" applyAlignment="1">
      <alignment horizontal="center" vertical="top" wrapText="1"/>
    </xf>
    <xf numFmtId="0" fontId="0" fillId="0" borderId="0" xfId="1" applyFont="1" applyAlignment="1">
      <alignment horizontal="center" wrapText="1"/>
    </xf>
    <xf numFmtId="0" fontId="33" fillId="0" borderId="0" xfId="1" applyAlignment="1">
      <alignment horizontal="center"/>
    </xf>
  </cellXfs>
  <cellStyles count="10">
    <cellStyle name="Comma 2" xfId="2"/>
    <cellStyle name="Normal" xfId="0" builtinId="0"/>
    <cellStyle name="Normal 2" xfId="1"/>
    <cellStyle name="Normal 2 2" xfId="6"/>
    <cellStyle name="Normal 3" xfId="3"/>
    <cellStyle name="Normal 3 2" xfId="7"/>
    <cellStyle name="Normal 3 3" xfId="8"/>
    <cellStyle name="Normal 4" xfId="4"/>
    <cellStyle name="Normal 5" xfId="5"/>
    <cellStyle name="Percent"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zoomScale="85" zoomScaleNormal="85" workbookViewId="0">
      <selection activeCell="C2" sqref="C2:I2"/>
    </sheetView>
  </sheetViews>
  <sheetFormatPr defaultRowHeight="15.75" x14ac:dyDescent="0.25"/>
  <cols>
    <col min="1" max="1" width="5.5" style="13" customWidth="1"/>
    <col min="2" max="2" width="26.625" customWidth="1"/>
    <col min="3" max="3" width="10" customWidth="1"/>
    <col min="4" max="4" width="10.125" customWidth="1"/>
    <col min="5" max="5" width="10.625" customWidth="1"/>
    <col min="6" max="6" width="8.5" customWidth="1"/>
    <col min="7" max="7" width="9.5" customWidth="1"/>
    <col min="9" max="9" width="8.25" customWidth="1"/>
    <col min="10" max="10" width="9.375" customWidth="1"/>
    <col min="11" max="11" width="10" customWidth="1"/>
    <col min="12" max="12" width="10.125" customWidth="1"/>
  </cols>
  <sheetData>
    <row r="1" spans="1:13" s="3" customFormat="1" ht="60.75" customHeight="1" x14ac:dyDescent="0.25">
      <c r="A1" s="253" t="s">
        <v>77</v>
      </c>
      <c r="B1" s="251"/>
      <c r="C1" s="253" t="s">
        <v>75</v>
      </c>
      <c r="D1" s="253"/>
      <c r="E1" s="253"/>
      <c r="F1" s="253"/>
      <c r="G1" s="253"/>
      <c r="H1" s="253"/>
      <c r="I1" s="253"/>
      <c r="J1" s="249" t="s">
        <v>76</v>
      </c>
      <c r="K1" s="250"/>
      <c r="L1" s="250"/>
    </row>
    <row r="2" spans="1:13" ht="33.75" customHeight="1" x14ac:dyDescent="0.25">
      <c r="C2" s="251" t="s">
        <v>259</v>
      </c>
      <c r="D2" s="251"/>
      <c r="E2" s="251"/>
      <c r="F2" s="251"/>
      <c r="G2" s="251"/>
      <c r="H2" s="251"/>
      <c r="I2" s="251"/>
    </row>
    <row r="3" spans="1:13" ht="25.5" customHeight="1" x14ac:dyDescent="0.25">
      <c r="J3" s="14" t="s">
        <v>90</v>
      </c>
      <c r="K3" s="14" t="s">
        <v>89</v>
      </c>
      <c r="L3" t="s">
        <v>32</v>
      </c>
    </row>
    <row r="4" spans="1:13" s="1" customFormat="1" ht="31.5" customHeight="1" x14ac:dyDescent="0.25">
      <c r="A4" s="252" t="s">
        <v>20</v>
      </c>
      <c r="B4" s="252" t="s">
        <v>21</v>
      </c>
      <c r="C4" s="252" t="s">
        <v>4</v>
      </c>
      <c r="D4" s="252"/>
      <c r="E4" s="252"/>
      <c r="F4" s="252" t="s">
        <v>81</v>
      </c>
      <c r="G4" s="252"/>
      <c r="H4" s="252"/>
      <c r="I4" s="252"/>
      <c r="J4" s="255" t="s">
        <v>85</v>
      </c>
      <c r="K4" s="255"/>
      <c r="L4" s="255"/>
      <c r="M4" s="4"/>
    </row>
    <row r="5" spans="1:13" s="2" customFormat="1" ht="30.75" customHeight="1" x14ac:dyDescent="0.25">
      <c r="A5" s="252"/>
      <c r="B5" s="252"/>
      <c r="C5" s="252"/>
      <c r="D5" s="252"/>
      <c r="E5" s="252"/>
      <c r="F5" s="254" t="s">
        <v>22</v>
      </c>
      <c r="G5" s="254"/>
      <c r="H5" s="254" t="s">
        <v>82</v>
      </c>
      <c r="I5" s="254"/>
      <c r="J5" s="256" t="s">
        <v>83</v>
      </c>
      <c r="K5" s="256" t="s">
        <v>38</v>
      </c>
      <c r="L5" s="256" t="s">
        <v>84</v>
      </c>
      <c r="M5" s="5"/>
    </row>
    <row r="6" spans="1:13" s="1" customFormat="1" ht="82.5" x14ac:dyDescent="0.25">
      <c r="A6" s="252"/>
      <c r="B6" s="252"/>
      <c r="C6" s="15" t="s">
        <v>78</v>
      </c>
      <c r="D6" s="15" t="s">
        <v>79</v>
      </c>
      <c r="E6" s="15" t="s">
        <v>80</v>
      </c>
      <c r="F6" s="7" t="s">
        <v>25</v>
      </c>
      <c r="G6" s="7" t="s">
        <v>26</v>
      </c>
      <c r="H6" s="7" t="s">
        <v>27</v>
      </c>
      <c r="I6" s="7" t="s">
        <v>24</v>
      </c>
      <c r="J6" s="256"/>
      <c r="K6" s="256"/>
      <c r="L6" s="256"/>
      <c r="M6" s="4"/>
    </row>
    <row r="7" spans="1:13" s="19" customFormat="1" ht="18.75" customHeight="1" x14ac:dyDescent="0.2">
      <c r="A7" s="20"/>
      <c r="B7" s="16" t="s">
        <v>17</v>
      </c>
      <c r="C7" s="17"/>
      <c r="D7" s="17" t="s">
        <v>86</v>
      </c>
      <c r="E7" s="17" t="s">
        <v>87</v>
      </c>
      <c r="F7" s="17">
        <v>3</v>
      </c>
      <c r="G7" s="17">
        <v>4</v>
      </c>
      <c r="H7" s="17">
        <v>5</v>
      </c>
      <c r="I7" s="17">
        <v>6</v>
      </c>
      <c r="J7" s="17">
        <v>7</v>
      </c>
      <c r="K7" s="17">
        <v>8</v>
      </c>
      <c r="L7" s="17">
        <v>9</v>
      </c>
      <c r="M7" s="18"/>
    </row>
    <row r="8" spans="1:13" s="2" customFormat="1" ht="30" customHeight="1" x14ac:dyDescent="0.25">
      <c r="A8" s="12"/>
      <c r="B8" s="22" t="s">
        <v>74</v>
      </c>
      <c r="C8" s="31">
        <f t="shared" ref="C8:L8" si="0">SUM(C9:C9)</f>
        <v>0</v>
      </c>
      <c r="D8" s="31">
        <f t="shared" si="0"/>
        <v>0</v>
      </c>
      <c r="E8" s="31">
        <f t="shared" si="0"/>
        <v>0</v>
      </c>
      <c r="F8" s="31">
        <f t="shared" si="0"/>
        <v>0</v>
      </c>
      <c r="G8" s="31">
        <f t="shared" si="0"/>
        <v>0</v>
      </c>
      <c r="H8" s="31">
        <f t="shared" si="0"/>
        <v>0</v>
      </c>
      <c r="I8" s="31">
        <f t="shared" si="0"/>
        <v>0</v>
      </c>
      <c r="J8" s="31">
        <f t="shared" si="0"/>
        <v>0</v>
      </c>
      <c r="K8" s="31">
        <f t="shared" si="0"/>
        <v>0</v>
      </c>
      <c r="L8" s="31">
        <f t="shared" si="0"/>
        <v>0</v>
      </c>
    </row>
    <row r="9" spans="1:13" s="2" customFormat="1" ht="30" customHeight="1" x14ac:dyDescent="0.25">
      <c r="A9" s="12">
        <v>1</v>
      </c>
      <c r="B9" s="23"/>
      <c r="C9" s="21"/>
      <c r="D9" s="44">
        <v>0</v>
      </c>
      <c r="E9" s="44"/>
      <c r="F9" s="44"/>
      <c r="G9" s="44"/>
      <c r="H9" s="44">
        <v>0</v>
      </c>
      <c r="I9" s="43">
        <v>0</v>
      </c>
      <c r="J9" s="59">
        <v>0</v>
      </c>
      <c r="K9" s="43">
        <v>0</v>
      </c>
      <c r="L9" s="43">
        <v>0</v>
      </c>
    </row>
  </sheetData>
  <mergeCells count="14">
    <mergeCell ref="J1:L1"/>
    <mergeCell ref="C2:I2"/>
    <mergeCell ref="B4:B6"/>
    <mergeCell ref="A1:B1"/>
    <mergeCell ref="C1:I1"/>
    <mergeCell ref="F5:G5"/>
    <mergeCell ref="H5:I5"/>
    <mergeCell ref="F4:I4"/>
    <mergeCell ref="A4:A6"/>
    <mergeCell ref="J4:L4"/>
    <mergeCell ref="K5:K6"/>
    <mergeCell ref="L5:L6"/>
    <mergeCell ref="J5:J6"/>
    <mergeCell ref="C4:E5"/>
  </mergeCells>
  <phoneticPr fontId="9" type="noConversion"/>
  <pageMargins left="0.5" right="0.25" top="0.5" bottom="0.5" header="0.25" footer="0.25"/>
  <pageSetup scale="95" orientation="landscape" r:id="rId1"/>
  <headerFooter alignWithMargins="0">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J10" sqref="J10"/>
    </sheetView>
  </sheetViews>
  <sheetFormatPr defaultRowHeight="15.75" x14ac:dyDescent="0.25"/>
  <cols>
    <col min="1" max="1" width="6.125" customWidth="1"/>
    <col min="2" max="2" width="27.5" customWidth="1"/>
    <col min="3" max="3" width="13.75" customWidth="1"/>
    <col min="4" max="4" width="13.25" customWidth="1"/>
    <col min="5" max="5" width="15.875" customWidth="1"/>
    <col min="6" max="6" width="14" customWidth="1"/>
    <col min="7" max="7" width="17.125" customWidth="1"/>
    <col min="8" max="8" width="16.75" customWidth="1"/>
  </cols>
  <sheetData>
    <row r="1" spans="1:8" ht="87" customHeight="1" x14ac:dyDescent="0.25">
      <c r="A1" s="258" t="s">
        <v>88</v>
      </c>
      <c r="B1" s="259"/>
      <c r="C1" s="260" t="s">
        <v>193</v>
      </c>
      <c r="D1" s="261"/>
      <c r="E1" s="261"/>
      <c r="F1" s="261"/>
      <c r="G1" s="262" t="s">
        <v>233</v>
      </c>
      <c r="H1" s="263"/>
    </row>
    <row r="2" spans="1:8" ht="36" customHeight="1" x14ac:dyDescent="0.25">
      <c r="C2" s="264" t="str">
        <f>'01b'!C2:I2</f>
        <v>Kỳ báo cáo:  Năm 2019
(Từ ngày 01 tháng 01 năm 2020  đến ngày 15 tháng 3  năm 2020)</v>
      </c>
      <c r="D2" s="251"/>
      <c r="E2" s="251"/>
      <c r="F2" s="251"/>
      <c r="G2" s="265"/>
      <c r="H2" s="266"/>
    </row>
    <row r="3" spans="1:8" ht="25.5" customHeight="1" x14ac:dyDescent="0.25">
      <c r="F3" s="14" t="s">
        <v>90</v>
      </c>
      <c r="G3" s="14" t="s">
        <v>89</v>
      </c>
      <c r="H3" t="s">
        <v>32</v>
      </c>
    </row>
    <row r="4" spans="1:8" ht="23.25" customHeight="1" x14ac:dyDescent="0.25">
      <c r="A4" s="257" t="s">
        <v>0</v>
      </c>
      <c r="B4" s="257" t="s">
        <v>21</v>
      </c>
      <c r="C4" s="257" t="s">
        <v>4</v>
      </c>
      <c r="D4" s="257"/>
      <c r="E4" s="257" t="s">
        <v>28</v>
      </c>
      <c r="F4" s="257"/>
      <c r="G4" s="257"/>
      <c r="H4" s="257"/>
    </row>
    <row r="5" spans="1:8" ht="40.5" customHeight="1" x14ac:dyDescent="0.25">
      <c r="A5" s="257"/>
      <c r="B5" s="257"/>
      <c r="C5" s="257"/>
      <c r="D5" s="257"/>
      <c r="E5" s="257" t="s">
        <v>93</v>
      </c>
      <c r="F5" s="257"/>
      <c r="G5" s="257" t="s">
        <v>94</v>
      </c>
      <c r="H5" s="257"/>
    </row>
    <row r="6" spans="1:8" ht="36" customHeight="1" x14ac:dyDescent="0.25">
      <c r="A6" s="257"/>
      <c r="B6" s="257"/>
      <c r="C6" s="24" t="s">
        <v>23</v>
      </c>
      <c r="D6" s="24" t="s">
        <v>29</v>
      </c>
      <c r="E6" s="24" t="s">
        <v>23</v>
      </c>
      <c r="F6" s="24" t="s">
        <v>29</v>
      </c>
      <c r="G6" s="24" t="s">
        <v>25</v>
      </c>
      <c r="H6" s="24" t="s">
        <v>29</v>
      </c>
    </row>
    <row r="7" spans="1:8" s="29" customFormat="1" ht="24.75" customHeight="1" x14ac:dyDescent="0.2">
      <c r="A7" s="257"/>
      <c r="B7" s="27" t="s">
        <v>17</v>
      </c>
      <c r="C7" s="30" t="s">
        <v>91</v>
      </c>
      <c r="D7" s="30" t="s">
        <v>92</v>
      </c>
      <c r="E7" s="28">
        <v>3</v>
      </c>
      <c r="F7" s="28">
        <v>4</v>
      </c>
      <c r="G7" s="28">
        <v>5</v>
      </c>
      <c r="H7" s="28">
        <v>6</v>
      </c>
    </row>
    <row r="8" spans="1:8" ht="21.95" customHeight="1" x14ac:dyDescent="0.25">
      <c r="A8" s="25"/>
      <c r="B8" s="25" t="s">
        <v>9</v>
      </c>
      <c r="C8" s="22">
        <f xml:space="preserve"> SUM(C9:C9)</f>
        <v>0</v>
      </c>
      <c r="D8" s="22">
        <f>SUM(D9:D9)</f>
        <v>0</v>
      </c>
      <c r="E8" s="22">
        <f>SUM(E9:E9)</f>
        <v>0</v>
      </c>
      <c r="F8" s="22">
        <f>SUM(F9:F9)</f>
        <v>0</v>
      </c>
      <c r="G8" s="25">
        <f>SUM(G9)</f>
        <v>0</v>
      </c>
      <c r="H8" s="25">
        <f>SUM(H9)</f>
        <v>0</v>
      </c>
    </row>
    <row r="9" spans="1:8" s="9" customFormat="1" ht="30" customHeight="1" x14ac:dyDescent="0.25">
      <c r="A9" s="26"/>
      <c r="B9" s="25"/>
      <c r="C9" s="26">
        <v>0</v>
      </c>
      <c r="D9" s="26">
        <v>0</v>
      </c>
      <c r="E9" s="26">
        <v>0</v>
      </c>
      <c r="F9" s="26">
        <v>0</v>
      </c>
      <c r="G9" s="135">
        <v>0</v>
      </c>
      <c r="H9" s="135">
        <v>0</v>
      </c>
    </row>
  </sheetData>
  <mergeCells count="11">
    <mergeCell ref="A4:A7"/>
    <mergeCell ref="B4:B6"/>
    <mergeCell ref="C4:D5"/>
    <mergeCell ref="A1:B1"/>
    <mergeCell ref="C1:F1"/>
    <mergeCell ref="E4:H4"/>
    <mergeCell ref="E5:F5"/>
    <mergeCell ref="G5:H5"/>
    <mergeCell ref="G1:H1"/>
    <mergeCell ref="C2:F2"/>
    <mergeCell ref="G2:H2"/>
  </mergeCells>
  <phoneticPr fontId="9" type="noConversion"/>
  <pageMargins left="0.75" right="0.5" top="0.5" bottom="0.5" header="0.25" footer="0.2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opLeftCell="A16" zoomScale="79" zoomScaleNormal="79" workbookViewId="0">
      <selection activeCell="R14" sqref="R14"/>
    </sheetView>
  </sheetViews>
  <sheetFormatPr defaultRowHeight="15.75" x14ac:dyDescent="0.25"/>
  <cols>
    <col min="1" max="1" width="6.625" customWidth="1"/>
    <col min="2" max="2" width="24.125" customWidth="1"/>
    <col min="3" max="4" width="9.5" customWidth="1"/>
    <col min="5" max="5" width="11.875" customWidth="1"/>
    <col min="8" max="8" width="8.375" customWidth="1"/>
    <col min="9" max="9" width="7.125" customWidth="1"/>
    <col min="10" max="10" width="7.25" customWidth="1"/>
    <col min="11" max="11" width="6.5" customWidth="1"/>
    <col min="12" max="13" width="8.125" customWidth="1"/>
    <col min="14" max="14" width="9.375" customWidth="1"/>
    <col min="15" max="15" width="8.5" customWidth="1"/>
  </cols>
  <sheetData>
    <row r="1" spans="1:17" ht="54" customHeight="1" x14ac:dyDescent="0.25">
      <c r="A1" s="260" t="s">
        <v>105</v>
      </c>
      <c r="B1" s="272"/>
      <c r="C1" s="273" t="s">
        <v>190</v>
      </c>
      <c r="D1" s="273"/>
      <c r="E1" s="273"/>
      <c r="F1" s="273"/>
      <c r="G1" s="273"/>
      <c r="H1" s="273"/>
      <c r="I1" s="273"/>
      <c r="J1" s="273"/>
      <c r="K1" s="273"/>
      <c r="L1" s="262" t="s">
        <v>152</v>
      </c>
      <c r="M1" s="274"/>
      <c r="N1" s="274"/>
      <c r="O1" s="274"/>
    </row>
    <row r="2" spans="1:17" ht="30.75" customHeight="1" x14ac:dyDescent="0.25">
      <c r="C2" s="264" t="s">
        <v>260</v>
      </c>
      <c r="D2" s="264"/>
      <c r="E2" s="264"/>
      <c r="F2" s="264"/>
      <c r="G2" s="264"/>
      <c r="H2" s="264"/>
      <c r="I2" s="264"/>
      <c r="J2" s="264"/>
      <c r="K2" s="264"/>
      <c r="L2" s="275" t="s">
        <v>149</v>
      </c>
      <c r="M2" s="276"/>
      <c r="N2" s="276"/>
      <c r="O2" s="276"/>
    </row>
    <row r="3" spans="1:17" ht="21" customHeight="1" x14ac:dyDescent="0.25">
      <c r="F3" s="50"/>
      <c r="G3" s="53"/>
      <c r="H3" s="53"/>
      <c r="I3" s="53"/>
      <c r="J3" s="53"/>
      <c r="K3" s="53"/>
      <c r="N3" s="32" t="s">
        <v>104</v>
      </c>
    </row>
    <row r="4" spans="1:17" ht="11.25" customHeight="1" x14ac:dyDescent="0.25">
      <c r="F4" s="50"/>
      <c r="G4" s="53"/>
      <c r="H4" s="53"/>
      <c r="I4" s="53"/>
      <c r="J4" s="53"/>
      <c r="K4" s="53"/>
      <c r="N4" s="32"/>
    </row>
    <row r="5" spans="1:17" ht="36" customHeight="1" x14ac:dyDescent="0.25">
      <c r="A5" s="277" t="s">
        <v>0</v>
      </c>
      <c r="B5" s="252" t="s">
        <v>21</v>
      </c>
      <c r="C5" s="278" t="s">
        <v>95</v>
      </c>
      <c r="D5" s="278"/>
      <c r="E5" s="278"/>
      <c r="F5" s="252" t="s">
        <v>99</v>
      </c>
      <c r="G5" s="252" t="s">
        <v>30</v>
      </c>
      <c r="H5" s="252"/>
      <c r="I5" s="252"/>
      <c r="J5" s="252"/>
      <c r="K5" s="252"/>
      <c r="L5" s="252" t="s">
        <v>100</v>
      </c>
      <c r="M5" s="252"/>
      <c r="N5" s="252"/>
      <c r="O5" s="252"/>
    </row>
    <row r="6" spans="1:17" ht="30" customHeight="1" x14ac:dyDescent="0.25">
      <c r="A6" s="277"/>
      <c r="B6" s="252"/>
      <c r="C6" s="256" t="s">
        <v>96</v>
      </c>
      <c r="D6" s="256" t="s">
        <v>97</v>
      </c>
      <c r="E6" s="270" t="s">
        <v>98</v>
      </c>
      <c r="F6" s="252"/>
      <c r="G6" s="252" t="s">
        <v>26</v>
      </c>
      <c r="H6" s="252" t="s">
        <v>23</v>
      </c>
      <c r="I6" s="252"/>
      <c r="J6" s="252"/>
      <c r="K6" s="252"/>
      <c r="L6" s="252" t="s">
        <v>31</v>
      </c>
      <c r="M6" s="252"/>
      <c r="N6" s="252" t="s">
        <v>32</v>
      </c>
      <c r="O6" s="252"/>
    </row>
    <row r="7" spans="1:17" ht="21.75" customHeight="1" x14ac:dyDescent="0.25">
      <c r="A7" s="277"/>
      <c r="B7" s="252"/>
      <c r="C7" s="256"/>
      <c r="D7" s="256"/>
      <c r="E7" s="270"/>
      <c r="F7" s="252"/>
      <c r="G7" s="252"/>
      <c r="H7" s="252" t="s">
        <v>103</v>
      </c>
      <c r="I7" s="252" t="s">
        <v>33</v>
      </c>
      <c r="J7" s="252"/>
      <c r="K7" s="252"/>
      <c r="L7" s="254" t="s">
        <v>34</v>
      </c>
      <c r="M7" s="254" t="s">
        <v>35</v>
      </c>
      <c r="N7" s="254" t="s">
        <v>36</v>
      </c>
      <c r="O7" s="254" t="s">
        <v>35</v>
      </c>
    </row>
    <row r="8" spans="1:17" ht="111" customHeight="1" x14ac:dyDescent="0.25">
      <c r="A8" s="277"/>
      <c r="B8" s="252"/>
      <c r="C8" s="256"/>
      <c r="D8" s="256"/>
      <c r="E8" s="270"/>
      <c r="F8" s="252"/>
      <c r="G8" s="271"/>
      <c r="H8" s="271"/>
      <c r="I8" s="48" t="s">
        <v>37</v>
      </c>
      <c r="J8" s="48" t="s">
        <v>38</v>
      </c>
      <c r="K8" s="48" t="s">
        <v>39</v>
      </c>
      <c r="L8" s="254"/>
      <c r="M8" s="254"/>
      <c r="N8" s="254"/>
      <c r="O8" s="254"/>
    </row>
    <row r="9" spans="1:17" ht="25.5" x14ac:dyDescent="0.25">
      <c r="A9" s="277"/>
      <c r="B9" s="48" t="s">
        <v>17</v>
      </c>
      <c r="C9" s="48"/>
      <c r="D9" s="48"/>
      <c r="E9" s="48"/>
      <c r="F9" s="33">
        <v>1</v>
      </c>
      <c r="G9" s="38" t="s">
        <v>101</v>
      </c>
      <c r="H9" s="38" t="s">
        <v>102</v>
      </c>
      <c r="I9" s="8">
        <v>4</v>
      </c>
      <c r="J9" s="8">
        <v>5</v>
      </c>
      <c r="K9" s="8">
        <v>6</v>
      </c>
      <c r="L9" s="8">
        <v>7</v>
      </c>
      <c r="M9" s="8">
        <v>8</v>
      </c>
      <c r="N9" s="8">
        <v>9</v>
      </c>
      <c r="O9" s="8">
        <v>10</v>
      </c>
    </row>
    <row r="10" spans="1:17" ht="21.75" customHeight="1" x14ac:dyDescent="0.25">
      <c r="A10" s="10"/>
      <c r="B10" s="54" t="s">
        <v>9</v>
      </c>
      <c r="C10" s="54">
        <f>SUM(C11:C29)</f>
        <v>22</v>
      </c>
      <c r="D10" s="54">
        <f>SUM(D11:D29)</f>
        <v>0</v>
      </c>
      <c r="E10" s="54">
        <f>SUM(E11:E29)</f>
        <v>2015</v>
      </c>
      <c r="F10" s="54">
        <f t="shared" ref="F10:G10" si="0">SUM(F11:F21)</f>
        <v>0</v>
      </c>
      <c r="G10" s="54">
        <f t="shared" si="0"/>
        <v>0</v>
      </c>
      <c r="H10" s="54">
        <f>SUM(I10:K10)</f>
        <v>2015</v>
      </c>
      <c r="I10" s="54">
        <f t="shared" ref="I10:O10" si="1">SUM(I11:I29)</f>
        <v>2007</v>
      </c>
      <c r="J10" s="54">
        <f t="shared" si="1"/>
        <v>4</v>
      </c>
      <c r="K10" s="54">
        <f t="shared" si="1"/>
        <v>4</v>
      </c>
      <c r="L10" s="54">
        <f t="shared" si="1"/>
        <v>0</v>
      </c>
      <c r="M10" s="54">
        <f t="shared" si="1"/>
        <v>0</v>
      </c>
      <c r="N10" s="54">
        <f t="shared" si="1"/>
        <v>2009</v>
      </c>
      <c r="O10" s="54">
        <f t="shared" si="1"/>
        <v>4</v>
      </c>
      <c r="Q10" s="214"/>
    </row>
    <row r="11" spans="1:17" s="9" customFormat="1" ht="30" customHeight="1" x14ac:dyDescent="0.25">
      <c r="A11" s="139">
        <v>1</v>
      </c>
      <c r="B11" s="55" t="s">
        <v>169</v>
      </c>
      <c r="C11" s="157">
        <v>1</v>
      </c>
      <c r="D11" s="157"/>
      <c r="E11" s="157">
        <v>3</v>
      </c>
      <c r="F11" s="157"/>
      <c r="G11" s="124"/>
      <c r="H11" s="156">
        <v>3</v>
      </c>
      <c r="I11" s="124">
        <v>3</v>
      </c>
      <c r="J11" s="157"/>
      <c r="K11" s="157"/>
      <c r="L11" s="142"/>
      <c r="M11" s="142"/>
      <c r="N11" s="124">
        <v>3</v>
      </c>
      <c r="O11" s="157"/>
    </row>
    <row r="12" spans="1:17" s="9" customFormat="1" ht="30" customHeight="1" x14ac:dyDescent="0.25">
      <c r="A12" s="139">
        <v>2</v>
      </c>
      <c r="B12" s="55" t="s">
        <v>262</v>
      </c>
      <c r="C12" s="157">
        <v>1</v>
      </c>
      <c r="D12" s="157"/>
      <c r="E12" s="157">
        <v>48</v>
      </c>
      <c r="F12" s="157"/>
      <c r="G12" s="124"/>
      <c r="H12" s="210">
        <v>48</v>
      </c>
      <c r="I12" s="124">
        <v>48</v>
      </c>
      <c r="J12" s="157"/>
      <c r="K12" s="157"/>
      <c r="L12" s="142"/>
      <c r="M12" s="142"/>
      <c r="N12" s="124">
        <v>48</v>
      </c>
      <c r="O12" s="157"/>
    </row>
    <row r="13" spans="1:17" s="9" customFormat="1" ht="30" customHeight="1" x14ac:dyDescent="0.25">
      <c r="A13" s="155">
        <v>3</v>
      </c>
      <c r="B13" s="55" t="s">
        <v>155</v>
      </c>
      <c r="C13" s="157">
        <v>2</v>
      </c>
      <c r="D13" s="157"/>
      <c r="E13" s="157">
        <v>155</v>
      </c>
      <c r="F13" s="157"/>
      <c r="G13" s="124"/>
      <c r="H13" s="210">
        <v>155</v>
      </c>
      <c r="I13" s="124">
        <v>155</v>
      </c>
      <c r="J13" s="157"/>
      <c r="K13" s="157"/>
      <c r="L13" s="142"/>
      <c r="M13" s="142"/>
      <c r="N13" s="124">
        <v>155</v>
      </c>
      <c r="O13" s="157"/>
    </row>
    <row r="14" spans="1:17" s="9" customFormat="1" ht="30" customHeight="1" x14ac:dyDescent="0.25">
      <c r="A14" s="155">
        <v>4</v>
      </c>
      <c r="B14" s="55" t="s">
        <v>156</v>
      </c>
      <c r="C14" s="157">
        <v>2</v>
      </c>
      <c r="D14" s="157"/>
      <c r="E14" s="157">
        <v>122</v>
      </c>
      <c r="F14" s="157"/>
      <c r="G14" s="124"/>
      <c r="H14" s="210">
        <v>122</v>
      </c>
      <c r="I14" s="124">
        <v>118</v>
      </c>
      <c r="J14" s="157">
        <v>4</v>
      </c>
      <c r="K14" s="157"/>
      <c r="L14" s="142"/>
      <c r="M14" s="142"/>
      <c r="N14" s="124">
        <v>122</v>
      </c>
      <c r="O14" s="157"/>
    </row>
    <row r="15" spans="1:17" s="9" customFormat="1" ht="30" customHeight="1" x14ac:dyDescent="0.25">
      <c r="A15" s="155">
        <v>5</v>
      </c>
      <c r="B15" s="55" t="s">
        <v>157</v>
      </c>
      <c r="C15" s="157">
        <v>1</v>
      </c>
      <c r="D15" s="157"/>
      <c r="E15" s="157">
        <v>120</v>
      </c>
      <c r="F15" s="157"/>
      <c r="G15" s="124"/>
      <c r="H15" s="210">
        <v>120</v>
      </c>
      <c r="I15" s="124">
        <v>120</v>
      </c>
      <c r="J15" s="157"/>
      <c r="K15" s="157"/>
      <c r="L15" s="142"/>
      <c r="M15" s="142"/>
      <c r="N15" s="124">
        <v>120</v>
      </c>
      <c r="O15" s="157"/>
    </row>
    <row r="16" spans="1:17" s="9" customFormat="1" ht="30" customHeight="1" x14ac:dyDescent="0.25">
      <c r="A16" s="155">
        <v>6</v>
      </c>
      <c r="B16" s="55" t="s">
        <v>158</v>
      </c>
      <c r="C16" s="157">
        <v>1</v>
      </c>
      <c r="D16" s="157"/>
      <c r="E16" s="157">
        <v>154</v>
      </c>
      <c r="F16" s="157"/>
      <c r="G16" s="124"/>
      <c r="H16" s="210">
        <v>154</v>
      </c>
      <c r="I16" s="124">
        <v>154</v>
      </c>
      <c r="J16" s="157"/>
      <c r="K16" s="157"/>
      <c r="L16" s="142"/>
      <c r="M16" s="142"/>
      <c r="N16" s="124">
        <v>154</v>
      </c>
      <c r="O16" s="157"/>
    </row>
    <row r="17" spans="1:15" s="9" customFormat="1" ht="30" customHeight="1" x14ac:dyDescent="0.25">
      <c r="A17" s="157">
        <v>7</v>
      </c>
      <c r="B17" s="55" t="s">
        <v>263</v>
      </c>
      <c r="C17" s="157">
        <v>1</v>
      </c>
      <c r="D17" s="157"/>
      <c r="E17" s="157">
        <v>78</v>
      </c>
      <c r="F17" s="157"/>
      <c r="G17" s="124"/>
      <c r="H17" s="210">
        <v>78</v>
      </c>
      <c r="I17" s="157">
        <v>78</v>
      </c>
      <c r="J17" s="157"/>
      <c r="K17" s="157"/>
      <c r="L17" s="142"/>
      <c r="M17" s="142"/>
      <c r="N17" s="124">
        <v>78</v>
      </c>
      <c r="O17" s="157"/>
    </row>
    <row r="18" spans="1:15" s="9" customFormat="1" ht="30" customHeight="1" x14ac:dyDescent="0.25">
      <c r="A18" s="157">
        <v>8</v>
      </c>
      <c r="B18" s="55" t="s">
        <v>264</v>
      </c>
      <c r="C18" s="157">
        <v>1</v>
      </c>
      <c r="D18" s="157"/>
      <c r="E18" s="157">
        <v>154</v>
      </c>
      <c r="F18" s="157"/>
      <c r="G18" s="124"/>
      <c r="H18" s="210">
        <v>154</v>
      </c>
      <c r="I18" s="157">
        <v>154</v>
      </c>
      <c r="J18" s="157"/>
      <c r="K18" s="157"/>
      <c r="L18" s="142"/>
      <c r="M18" s="142"/>
      <c r="N18" s="124">
        <v>154</v>
      </c>
      <c r="O18" s="157"/>
    </row>
    <row r="19" spans="1:15" s="9" customFormat="1" ht="30" customHeight="1" x14ac:dyDescent="0.25">
      <c r="A19" s="209">
        <v>9</v>
      </c>
      <c r="B19" s="55" t="s">
        <v>160</v>
      </c>
      <c r="C19" s="209">
        <v>1</v>
      </c>
      <c r="D19" s="209"/>
      <c r="E19" s="209">
        <v>4</v>
      </c>
      <c r="F19" s="209"/>
      <c r="G19" s="124"/>
      <c r="H19" s="210">
        <v>4</v>
      </c>
      <c r="I19" s="209">
        <v>4</v>
      </c>
      <c r="J19" s="209"/>
      <c r="K19" s="209"/>
      <c r="L19" s="142"/>
      <c r="M19" s="142"/>
      <c r="N19" s="124">
        <v>4</v>
      </c>
      <c r="O19" s="209"/>
    </row>
    <row r="20" spans="1:15" s="9" customFormat="1" ht="30" customHeight="1" x14ac:dyDescent="0.25">
      <c r="A20" s="209">
        <v>10</v>
      </c>
      <c r="B20" s="55" t="s">
        <v>16</v>
      </c>
      <c r="C20" s="209">
        <v>1</v>
      </c>
      <c r="D20" s="209"/>
      <c r="E20" s="209">
        <v>156</v>
      </c>
      <c r="F20" s="209"/>
      <c r="G20" s="124"/>
      <c r="H20" s="210">
        <v>156</v>
      </c>
      <c r="I20" s="209">
        <v>156</v>
      </c>
      <c r="J20" s="209"/>
      <c r="K20" s="209"/>
      <c r="L20" s="142"/>
      <c r="M20" s="142"/>
      <c r="N20" s="124">
        <v>156</v>
      </c>
      <c r="O20" s="209"/>
    </row>
    <row r="21" spans="1:15" s="9" customFormat="1" ht="30" customHeight="1" x14ac:dyDescent="0.25">
      <c r="A21" s="139">
        <v>11</v>
      </c>
      <c r="B21" s="234" t="s">
        <v>161</v>
      </c>
      <c r="C21" s="213">
        <v>2</v>
      </c>
      <c r="D21" s="22"/>
      <c r="E21" s="213">
        <v>119</v>
      </c>
      <c r="F21" s="12"/>
      <c r="G21" s="12"/>
      <c r="H21" s="210">
        <v>119</v>
      </c>
      <c r="I21" s="211">
        <v>115</v>
      </c>
      <c r="J21" s="211">
        <v>0</v>
      </c>
      <c r="K21" s="211">
        <v>4</v>
      </c>
      <c r="L21" s="213">
        <v>0</v>
      </c>
      <c r="M21" s="213">
        <v>0</v>
      </c>
      <c r="N21" s="213">
        <v>113</v>
      </c>
      <c r="O21" s="211">
        <v>4</v>
      </c>
    </row>
    <row r="22" spans="1:15" ht="35.25" customHeight="1" x14ac:dyDescent="0.25">
      <c r="A22" s="211">
        <v>12</v>
      </c>
      <c r="B22" s="235" t="s">
        <v>162</v>
      </c>
      <c r="C22" s="212">
        <v>1</v>
      </c>
      <c r="D22" s="212"/>
      <c r="E22" s="212">
        <v>32</v>
      </c>
      <c r="F22" s="212"/>
      <c r="G22" s="212"/>
      <c r="H22" s="210">
        <v>32</v>
      </c>
      <c r="I22" s="212">
        <v>32</v>
      </c>
      <c r="J22" s="212"/>
      <c r="K22" s="212"/>
      <c r="L22" s="212"/>
      <c r="M22" s="212"/>
      <c r="N22" s="212">
        <v>32</v>
      </c>
      <c r="O22" s="211"/>
    </row>
    <row r="23" spans="1:15" ht="35.25" customHeight="1" x14ac:dyDescent="0.25">
      <c r="A23" s="211">
        <v>13</v>
      </c>
      <c r="B23" s="235" t="s">
        <v>265</v>
      </c>
      <c r="C23" s="212">
        <v>1</v>
      </c>
      <c r="D23" s="212"/>
      <c r="E23" s="212">
        <v>129</v>
      </c>
      <c r="F23" s="212"/>
      <c r="G23" s="212"/>
      <c r="H23" s="233">
        <v>129</v>
      </c>
      <c r="I23" s="212">
        <v>129</v>
      </c>
      <c r="J23" s="212"/>
      <c r="K23" s="212"/>
      <c r="L23" s="212"/>
      <c r="M23" s="212"/>
      <c r="N23" s="212">
        <v>129</v>
      </c>
      <c r="O23" s="211"/>
    </row>
    <row r="24" spans="1:15" ht="35.25" customHeight="1" x14ac:dyDescent="0.25">
      <c r="A24" s="211">
        <v>14</v>
      </c>
      <c r="B24" s="235" t="s">
        <v>266</v>
      </c>
      <c r="C24" s="212">
        <v>1</v>
      </c>
      <c r="D24" s="212"/>
      <c r="E24" s="212">
        <v>43</v>
      </c>
      <c r="F24" s="212"/>
      <c r="G24" s="212"/>
      <c r="H24" s="233">
        <v>43</v>
      </c>
      <c r="I24" s="212">
        <v>43</v>
      </c>
      <c r="J24" s="212"/>
      <c r="K24" s="212"/>
      <c r="L24" s="212"/>
      <c r="M24" s="212"/>
      <c r="N24" s="212">
        <v>43</v>
      </c>
      <c r="O24" s="211"/>
    </row>
    <row r="25" spans="1:15" ht="35.25" customHeight="1" x14ac:dyDescent="0.25">
      <c r="A25" s="211">
        <v>15</v>
      </c>
      <c r="B25" s="235" t="s">
        <v>165</v>
      </c>
      <c r="C25" s="212">
        <v>1</v>
      </c>
      <c r="D25" s="212"/>
      <c r="E25" s="212">
        <v>250</v>
      </c>
      <c r="F25" s="212"/>
      <c r="G25" s="212"/>
      <c r="H25" s="233">
        <v>250</v>
      </c>
      <c r="I25" s="212">
        <v>250</v>
      </c>
      <c r="J25" s="212"/>
      <c r="K25" s="212"/>
      <c r="L25" s="212"/>
      <c r="M25" s="212"/>
      <c r="N25" s="212">
        <v>250</v>
      </c>
      <c r="O25" s="211"/>
    </row>
    <row r="26" spans="1:15" ht="35.25" customHeight="1" x14ac:dyDescent="0.25">
      <c r="A26" s="211">
        <v>16</v>
      </c>
      <c r="B26" s="235" t="s">
        <v>267</v>
      </c>
      <c r="C26" s="212">
        <v>1</v>
      </c>
      <c r="D26" s="212"/>
      <c r="E26" s="212">
        <v>146</v>
      </c>
      <c r="F26" s="212"/>
      <c r="G26" s="212"/>
      <c r="H26" s="233">
        <v>146</v>
      </c>
      <c r="I26" s="212">
        <v>146</v>
      </c>
      <c r="J26" s="212"/>
      <c r="K26" s="212"/>
      <c r="L26" s="212"/>
      <c r="M26" s="212"/>
      <c r="N26" s="212">
        <v>146</v>
      </c>
      <c r="O26" s="211"/>
    </row>
    <row r="27" spans="1:15" ht="35.25" customHeight="1" x14ac:dyDescent="0.25">
      <c r="A27" s="211">
        <v>17</v>
      </c>
      <c r="B27" s="235" t="s">
        <v>166</v>
      </c>
      <c r="C27" s="212">
        <v>1</v>
      </c>
      <c r="D27" s="212"/>
      <c r="E27" s="212">
        <v>50</v>
      </c>
      <c r="F27" s="212"/>
      <c r="G27" s="212"/>
      <c r="H27" s="233">
        <v>50</v>
      </c>
      <c r="I27" s="212">
        <v>50</v>
      </c>
      <c r="J27" s="212"/>
      <c r="K27" s="212"/>
      <c r="L27" s="212"/>
      <c r="M27" s="212"/>
      <c r="N27" s="212">
        <v>50</v>
      </c>
      <c r="O27" s="211"/>
    </row>
    <row r="28" spans="1:15" ht="35.25" customHeight="1" x14ac:dyDescent="0.25">
      <c r="A28" s="211">
        <v>18</v>
      </c>
      <c r="B28" s="235" t="s">
        <v>167</v>
      </c>
      <c r="C28" s="212">
        <v>1</v>
      </c>
      <c r="D28" s="212"/>
      <c r="E28" s="212">
        <v>224</v>
      </c>
      <c r="F28" s="212"/>
      <c r="G28" s="212"/>
      <c r="H28" s="233">
        <v>224</v>
      </c>
      <c r="I28" s="212">
        <v>224</v>
      </c>
      <c r="J28" s="212"/>
      <c r="K28" s="212"/>
      <c r="L28" s="212"/>
      <c r="M28" s="212"/>
      <c r="N28" s="212">
        <v>224</v>
      </c>
      <c r="O28" s="211"/>
    </row>
    <row r="29" spans="1:15" ht="35.25" customHeight="1" x14ac:dyDescent="0.25">
      <c r="A29" s="211">
        <v>19</v>
      </c>
      <c r="B29" s="235" t="s">
        <v>168</v>
      </c>
      <c r="C29" s="212">
        <v>1</v>
      </c>
      <c r="D29" s="212"/>
      <c r="E29" s="212">
        <v>28</v>
      </c>
      <c r="F29" s="212"/>
      <c r="G29" s="212"/>
      <c r="H29" s="233">
        <v>28</v>
      </c>
      <c r="I29" s="212">
        <v>28</v>
      </c>
      <c r="J29" s="212"/>
      <c r="K29" s="212"/>
      <c r="L29" s="212"/>
      <c r="M29" s="212"/>
      <c r="N29" s="212">
        <v>28</v>
      </c>
      <c r="O29" s="211"/>
    </row>
    <row r="30" spans="1:15" ht="16.5" x14ac:dyDescent="0.25">
      <c r="B30" s="52"/>
      <c r="C30" s="52"/>
      <c r="D30" s="52"/>
      <c r="E30" s="52"/>
      <c r="K30" s="49"/>
      <c r="L30" s="267"/>
      <c r="M30" s="267"/>
      <c r="N30" s="267"/>
    </row>
    <row r="31" spans="1:15" ht="29.25" customHeight="1" x14ac:dyDescent="0.25">
      <c r="K31" s="53"/>
      <c r="L31" s="268"/>
      <c r="M31" s="268"/>
      <c r="N31" s="268"/>
    </row>
    <row r="35" spans="1:15" s="11" customFormat="1" ht="16.5" x14ac:dyDescent="0.25">
      <c r="A35"/>
      <c r="B35"/>
      <c r="C35"/>
      <c r="D35"/>
      <c r="E35"/>
      <c r="F35"/>
      <c r="G35"/>
      <c r="H35"/>
      <c r="I35"/>
      <c r="J35"/>
      <c r="K35"/>
      <c r="L35"/>
      <c r="M35"/>
      <c r="N35"/>
      <c r="O35"/>
    </row>
    <row r="36" spans="1:15" ht="16.5" x14ac:dyDescent="0.25">
      <c r="A36" s="11"/>
      <c r="B36" s="51"/>
      <c r="C36" s="51"/>
      <c r="D36" s="51"/>
      <c r="E36" s="51"/>
      <c r="F36" s="51"/>
      <c r="G36" s="51"/>
      <c r="H36" s="51"/>
      <c r="I36" s="51"/>
      <c r="J36" s="51"/>
      <c r="K36" s="51"/>
      <c r="L36" s="269"/>
      <c r="M36" s="269"/>
      <c r="N36" s="269"/>
      <c r="O36" s="11"/>
    </row>
  </sheetData>
  <mergeCells count="27">
    <mergeCell ref="A5:A9"/>
    <mergeCell ref="B5:B8"/>
    <mergeCell ref="C5:E5"/>
    <mergeCell ref="F5:F8"/>
    <mergeCell ref="G5:K5"/>
    <mergeCell ref="A1:B1"/>
    <mergeCell ref="C1:K1"/>
    <mergeCell ref="L1:O1"/>
    <mergeCell ref="C2:K2"/>
    <mergeCell ref="L2:O2"/>
    <mergeCell ref="O7:O8"/>
    <mergeCell ref="L5:O5"/>
    <mergeCell ref="C6:C8"/>
    <mergeCell ref="D6:D8"/>
    <mergeCell ref="E6:E8"/>
    <mergeCell ref="G6:G8"/>
    <mergeCell ref="H6:K6"/>
    <mergeCell ref="L6:M6"/>
    <mergeCell ref="N6:O6"/>
    <mergeCell ref="H7:H8"/>
    <mergeCell ref="I7:K7"/>
    <mergeCell ref="L30:N30"/>
    <mergeCell ref="L31:N31"/>
    <mergeCell ref="L36:N36"/>
    <mergeCell ref="L7:L8"/>
    <mergeCell ref="M7:M8"/>
    <mergeCell ref="N7:N8"/>
  </mergeCells>
  <pageMargins left="0.51181102362204722" right="0.31496062992125984" top="0.35433070866141736" bottom="0.35433070866141736" header="0.31496062992125984" footer="0.31496062992125984"/>
  <pageSetup paperSize="9" scale="9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4" zoomScale="85" zoomScaleNormal="85" workbookViewId="0">
      <selection activeCell="K16" sqref="K16"/>
    </sheetView>
  </sheetViews>
  <sheetFormatPr defaultRowHeight="15.75" x14ac:dyDescent="0.25"/>
  <cols>
    <col min="1" max="1" width="21.875" customWidth="1"/>
    <col min="9" max="9" width="11" customWidth="1"/>
  </cols>
  <sheetData>
    <row r="1" spans="1:13" ht="73.150000000000006" customHeight="1" x14ac:dyDescent="0.25">
      <c r="A1" s="279" t="s">
        <v>128</v>
      </c>
      <c r="B1" s="280"/>
      <c r="C1" s="280"/>
      <c r="D1" s="283" t="s">
        <v>189</v>
      </c>
      <c r="E1" s="284"/>
      <c r="F1" s="284"/>
      <c r="G1" s="284"/>
      <c r="H1" s="284"/>
      <c r="I1" s="284"/>
      <c r="J1" s="281" t="s">
        <v>151</v>
      </c>
      <c r="K1" s="282"/>
      <c r="L1" s="282"/>
      <c r="M1" s="282"/>
    </row>
    <row r="2" spans="1:13" ht="53.25" customHeight="1" x14ac:dyDescent="0.25">
      <c r="D2" s="285" t="s">
        <v>268</v>
      </c>
      <c r="E2" s="285"/>
      <c r="F2" s="285"/>
      <c r="G2" s="285"/>
      <c r="H2" s="285"/>
      <c r="I2" s="285"/>
    </row>
    <row r="4" spans="1:13" ht="56.25" customHeight="1" x14ac:dyDescent="0.25">
      <c r="A4" s="278" t="s">
        <v>40</v>
      </c>
      <c r="B4" s="278" t="s">
        <v>116</v>
      </c>
      <c r="C4" s="278"/>
      <c r="D4" s="278"/>
      <c r="E4" s="278" t="s">
        <v>117</v>
      </c>
      <c r="F4" s="278"/>
      <c r="G4" s="278"/>
      <c r="H4" s="278"/>
      <c r="I4" s="278"/>
      <c r="J4" s="278"/>
      <c r="K4" s="278"/>
      <c r="L4" s="278"/>
      <c r="M4" s="278" t="s">
        <v>41</v>
      </c>
    </row>
    <row r="5" spans="1:13" ht="26.25" customHeight="1" x14ac:dyDescent="0.25">
      <c r="A5" s="278"/>
      <c r="B5" s="278" t="s">
        <v>9</v>
      </c>
      <c r="C5" s="278" t="s">
        <v>33</v>
      </c>
      <c r="D5" s="278"/>
      <c r="E5" s="278" t="s">
        <v>118</v>
      </c>
      <c r="F5" s="278"/>
      <c r="G5" s="278"/>
      <c r="H5" s="278"/>
      <c r="I5" s="278"/>
      <c r="J5" s="278" t="s">
        <v>44</v>
      </c>
      <c r="K5" s="278"/>
      <c r="L5" s="278"/>
      <c r="M5" s="278"/>
    </row>
    <row r="6" spans="1:13" ht="33" customHeight="1" x14ac:dyDescent="0.25">
      <c r="A6" s="278"/>
      <c r="B6" s="278"/>
      <c r="C6" s="256" t="s">
        <v>42</v>
      </c>
      <c r="D6" s="256" t="s">
        <v>43</v>
      </c>
      <c r="E6" s="278" t="s">
        <v>9</v>
      </c>
      <c r="F6" s="278" t="s">
        <v>119</v>
      </c>
      <c r="G6" s="278"/>
      <c r="H6" s="278" t="s">
        <v>120</v>
      </c>
      <c r="I6" s="278"/>
      <c r="J6" s="278" t="s">
        <v>9</v>
      </c>
      <c r="K6" s="34" t="s">
        <v>33</v>
      </c>
      <c r="L6" s="34"/>
      <c r="M6" s="278"/>
    </row>
    <row r="7" spans="1:13" ht="117" customHeight="1" x14ac:dyDescent="0.25">
      <c r="A7" s="278"/>
      <c r="B7" s="278"/>
      <c r="C7" s="256"/>
      <c r="D7" s="256"/>
      <c r="E7" s="278"/>
      <c r="F7" s="15" t="s">
        <v>42</v>
      </c>
      <c r="G7" s="15" t="s">
        <v>43</v>
      </c>
      <c r="H7" s="15" t="s">
        <v>121</v>
      </c>
      <c r="I7" s="15" t="s">
        <v>122</v>
      </c>
      <c r="J7" s="278"/>
      <c r="K7" s="15" t="s">
        <v>42</v>
      </c>
      <c r="L7" s="15" t="s">
        <v>43</v>
      </c>
      <c r="M7" s="278"/>
    </row>
    <row r="8" spans="1:13" ht="25.5" x14ac:dyDescent="0.25">
      <c r="A8" s="30" t="s">
        <v>17</v>
      </c>
      <c r="B8" s="30" t="s">
        <v>123</v>
      </c>
      <c r="C8" s="36" t="s">
        <v>127</v>
      </c>
      <c r="D8" s="36" t="s">
        <v>107</v>
      </c>
      <c r="E8" s="30" t="s">
        <v>124</v>
      </c>
      <c r="F8" s="35" t="s">
        <v>109</v>
      </c>
      <c r="G8" s="35" t="s">
        <v>110</v>
      </c>
      <c r="H8" s="36" t="s">
        <v>111</v>
      </c>
      <c r="I8" s="36" t="s">
        <v>112</v>
      </c>
      <c r="J8" s="30" t="s">
        <v>125</v>
      </c>
      <c r="K8" s="35" t="s">
        <v>114</v>
      </c>
      <c r="L8" s="35" t="s">
        <v>115</v>
      </c>
      <c r="M8" s="36" t="s">
        <v>126</v>
      </c>
    </row>
    <row r="9" spans="1:13" ht="20.25" customHeight="1" x14ac:dyDescent="0.25">
      <c r="A9" s="56" t="s">
        <v>192</v>
      </c>
      <c r="B9" s="123">
        <f>SUM(D9)</f>
        <v>1</v>
      </c>
      <c r="C9" s="136">
        <v>0</v>
      </c>
      <c r="D9" s="136">
        <f t="shared" ref="D9:M9" si="0">SUM(D10:D10)</f>
        <v>1</v>
      </c>
      <c r="E9" s="158">
        <f t="shared" si="0"/>
        <v>1</v>
      </c>
      <c r="F9" s="158">
        <f t="shared" si="0"/>
        <v>0</v>
      </c>
      <c r="G9" s="158">
        <f t="shared" si="0"/>
        <v>1</v>
      </c>
      <c r="H9" s="158">
        <f t="shared" si="0"/>
        <v>1</v>
      </c>
      <c r="I9" s="158">
        <f t="shared" si="0"/>
        <v>0</v>
      </c>
      <c r="J9" s="158">
        <f t="shared" si="0"/>
        <v>0</v>
      </c>
      <c r="K9" s="158">
        <f t="shared" si="0"/>
        <v>0</v>
      </c>
      <c r="L9" s="158">
        <f t="shared" si="0"/>
        <v>0</v>
      </c>
      <c r="M9" s="158">
        <f t="shared" si="0"/>
        <v>1</v>
      </c>
    </row>
    <row r="10" spans="1:13" ht="20.25" customHeight="1" x14ac:dyDescent="0.25">
      <c r="A10" s="159" t="s">
        <v>261</v>
      </c>
      <c r="B10" s="158">
        <f>SUM(C10:D10)</f>
        <v>1</v>
      </c>
      <c r="C10" s="158">
        <v>0</v>
      </c>
      <c r="D10" s="158">
        <v>1</v>
      </c>
      <c r="E10" s="158">
        <v>1</v>
      </c>
      <c r="F10" s="158"/>
      <c r="G10" s="158">
        <v>1</v>
      </c>
      <c r="H10" s="158">
        <v>1</v>
      </c>
      <c r="I10" s="158"/>
      <c r="J10" s="158"/>
      <c r="K10" s="158"/>
      <c r="L10" s="158"/>
      <c r="M10" s="158">
        <v>1</v>
      </c>
    </row>
  </sheetData>
  <mergeCells count="18">
    <mergeCell ref="C6:C7"/>
    <mergeCell ref="D6:D7"/>
    <mergeCell ref="E6:E7"/>
    <mergeCell ref="F6:G6"/>
    <mergeCell ref="H6:I6"/>
    <mergeCell ref="J6:J7"/>
    <mergeCell ref="A1:C1"/>
    <mergeCell ref="J1:M1"/>
    <mergeCell ref="D1:I1"/>
    <mergeCell ref="D2:I2"/>
    <mergeCell ref="A4:A7"/>
    <mergeCell ref="B4:D4"/>
    <mergeCell ref="E4:L4"/>
    <mergeCell ref="M4:M7"/>
    <mergeCell ref="B5:B7"/>
    <mergeCell ref="C5:D5"/>
    <mergeCell ref="E5:I5"/>
    <mergeCell ref="J5:L5"/>
  </mergeCells>
  <pageMargins left="0.7" right="0.45" top="0.5" bottom="0.5" header="0.3" footer="0.3"/>
  <pageSetup paperSize="9" scale="95" orientation="landscape" verticalDpi="0" r:id="rId1"/>
  <ignoredErrors>
    <ignoredError sqref="F8:I8 K8:L8 C8:D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topLeftCell="A4" zoomScale="70" zoomScaleNormal="70" workbookViewId="0">
      <selection activeCell="X24" sqref="X24"/>
    </sheetView>
  </sheetViews>
  <sheetFormatPr defaultRowHeight="15.75" x14ac:dyDescent="0.25"/>
  <cols>
    <col min="1" max="1" width="5" customWidth="1"/>
    <col min="2" max="2" width="25.25" customWidth="1"/>
    <col min="3" max="3" width="11.25" customWidth="1"/>
    <col min="6" max="7" width="9.625" customWidth="1"/>
    <col min="8" max="8" width="11.25" customWidth="1"/>
    <col min="9" max="9" width="9.75" customWidth="1"/>
    <col min="14" max="14" width="10.75" customWidth="1"/>
    <col min="15" max="15" width="11" customWidth="1"/>
    <col min="22" max="22" width="9.625" bestFit="1" customWidth="1"/>
  </cols>
  <sheetData>
    <row r="1" spans="1:23" ht="48" customHeight="1" x14ac:dyDescent="0.25">
      <c r="A1" s="300" t="s">
        <v>134</v>
      </c>
      <c r="B1" s="300"/>
      <c r="C1" s="300"/>
      <c r="D1" s="301" t="s">
        <v>250</v>
      </c>
      <c r="E1" s="301"/>
      <c r="F1" s="301"/>
      <c r="G1" s="301"/>
      <c r="H1" s="301"/>
      <c r="I1" s="301"/>
      <c r="J1" s="301"/>
      <c r="K1" s="301"/>
      <c r="L1" s="301"/>
      <c r="M1" s="301"/>
      <c r="N1" s="302" t="s">
        <v>150</v>
      </c>
      <c r="O1" s="302"/>
      <c r="P1" s="302"/>
      <c r="Q1" s="302"/>
    </row>
    <row r="2" spans="1:23" ht="36" customHeight="1" x14ac:dyDescent="0.25">
      <c r="A2" s="303" t="s">
        <v>133</v>
      </c>
      <c r="B2" s="303"/>
      <c r="C2" s="303"/>
      <c r="D2" s="304" t="s">
        <v>276</v>
      </c>
      <c r="E2" s="304"/>
      <c r="F2" s="304"/>
      <c r="G2" s="304"/>
      <c r="H2" s="304"/>
      <c r="I2" s="304"/>
      <c r="J2" s="304"/>
      <c r="K2" s="304"/>
      <c r="L2" s="304"/>
      <c r="M2" s="304"/>
      <c r="N2" s="302" t="s">
        <v>135</v>
      </c>
      <c r="O2" s="302"/>
      <c r="P2" s="302"/>
      <c r="Q2" s="302"/>
    </row>
    <row r="3" spans="1:23" ht="21.75" customHeight="1" x14ac:dyDescent="0.25">
      <c r="A3" s="58"/>
      <c r="B3" s="58"/>
      <c r="C3" s="58"/>
      <c r="D3" s="58"/>
      <c r="E3" s="58"/>
      <c r="F3" s="58"/>
      <c r="G3" s="140"/>
      <c r="H3" s="58"/>
      <c r="I3" s="58"/>
      <c r="J3" s="58"/>
      <c r="K3" s="58"/>
      <c r="L3" s="292" t="s">
        <v>90</v>
      </c>
      <c r="M3" s="292"/>
      <c r="N3" s="293" t="s">
        <v>148</v>
      </c>
      <c r="O3" s="293"/>
      <c r="P3" s="293"/>
      <c r="Q3" s="293"/>
    </row>
    <row r="4" spans="1:23" ht="32.450000000000003" customHeight="1" x14ac:dyDescent="0.25"/>
    <row r="5" spans="1:23" ht="39.75" customHeight="1" x14ac:dyDescent="0.25">
      <c r="A5" s="278" t="s">
        <v>20</v>
      </c>
      <c r="B5" s="294" t="s">
        <v>200</v>
      </c>
      <c r="C5" s="297" t="s">
        <v>2</v>
      </c>
      <c r="D5" s="298"/>
      <c r="E5" s="298"/>
      <c r="F5" s="298"/>
      <c r="G5" s="299"/>
      <c r="H5" s="278" t="s">
        <v>3</v>
      </c>
      <c r="I5" s="278"/>
      <c r="J5" s="278"/>
      <c r="K5" s="278"/>
      <c r="L5" s="278"/>
      <c r="M5" s="278"/>
      <c r="N5" s="278" t="s">
        <v>201</v>
      </c>
      <c r="O5" s="278"/>
      <c r="P5" s="278"/>
      <c r="Q5" s="278"/>
      <c r="R5" s="286" t="s">
        <v>255</v>
      </c>
      <c r="S5" s="287"/>
      <c r="T5" s="289" t="s">
        <v>256</v>
      </c>
    </row>
    <row r="6" spans="1:23" ht="29.25" customHeight="1" x14ac:dyDescent="0.25">
      <c r="A6" s="278"/>
      <c r="B6" s="295"/>
      <c r="C6" s="278" t="s">
        <v>9</v>
      </c>
      <c r="D6" s="297" t="s">
        <v>5</v>
      </c>
      <c r="E6" s="298"/>
      <c r="F6" s="298"/>
      <c r="G6" s="299"/>
      <c r="H6" s="278" t="s">
        <v>6</v>
      </c>
      <c r="I6" s="278"/>
      <c r="J6" s="278"/>
      <c r="K6" s="278" t="s">
        <v>7</v>
      </c>
      <c r="L6" s="278"/>
      <c r="M6" s="278"/>
      <c r="N6" s="278" t="s">
        <v>9</v>
      </c>
      <c r="O6" s="278" t="s">
        <v>129</v>
      </c>
      <c r="P6" s="278"/>
      <c r="Q6" s="278" t="s">
        <v>130</v>
      </c>
      <c r="R6" s="290" t="s">
        <v>9</v>
      </c>
      <c r="S6" s="288" t="s">
        <v>254</v>
      </c>
      <c r="T6" s="289"/>
    </row>
    <row r="7" spans="1:23" ht="82.15" customHeight="1" x14ac:dyDescent="0.25">
      <c r="A7" s="278"/>
      <c r="B7" s="296"/>
      <c r="C7" s="278"/>
      <c r="D7" s="57" t="s">
        <v>131</v>
      </c>
      <c r="E7" s="57" t="s">
        <v>8</v>
      </c>
      <c r="F7" s="143" t="s">
        <v>235</v>
      </c>
      <c r="G7" s="143" t="s">
        <v>236</v>
      </c>
      <c r="H7" s="37" t="s">
        <v>9</v>
      </c>
      <c r="I7" s="57" t="s">
        <v>10</v>
      </c>
      <c r="J7" s="57" t="s">
        <v>11</v>
      </c>
      <c r="K7" s="37" t="s">
        <v>9</v>
      </c>
      <c r="L7" s="57" t="s">
        <v>12</v>
      </c>
      <c r="M7" s="57" t="s">
        <v>13</v>
      </c>
      <c r="N7" s="278"/>
      <c r="O7" s="57" t="s">
        <v>132</v>
      </c>
      <c r="P7" s="57" t="s">
        <v>13</v>
      </c>
      <c r="Q7" s="278"/>
      <c r="R7" s="291"/>
      <c r="S7" s="288"/>
      <c r="T7" s="289"/>
    </row>
    <row r="8" spans="1:23" ht="34.15" customHeight="1" x14ac:dyDescent="0.25">
      <c r="A8" s="39" t="s">
        <v>106</v>
      </c>
      <c r="B8" s="39" t="s">
        <v>127</v>
      </c>
      <c r="C8" s="38" t="s">
        <v>238</v>
      </c>
      <c r="D8" s="39" t="s">
        <v>108</v>
      </c>
      <c r="E8" s="39" t="s">
        <v>109</v>
      </c>
      <c r="F8" s="39" t="s">
        <v>110</v>
      </c>
      <c r="G8" s="39" t="s">
        <v>111</v>
      </c>
      <c r="H8" s="38" t="s">
        <v>239</v>
      </c>
      <c r="I8" s="39" t="s">
        <v>113</v>
      </c>
      <c r="J8" s="39" t="s">
        <v>114</v>
      </c>
      <c r="K8" s="38" t="s">
        <v>240</v>
      </c>
      <c r="L8" s="39" t="s">
        <v>126</v>
      </c>
      <c r="M8" s="39" t="s">
        <v>241</v>
      </c>
      <c r="N8" s="38" t="s">
        <v>242</v>
      </c>
      <c r="O8" s="39" t="s">
        <v>137</v>
      </c>
      <c r="P8" s="39" t="s">
        <v>138</v>
      </c>
      <c r="Q8" s="39" t="s">
        <v>243</v>
      </c>
      <c r="R8" s="39" t="s">
        <v>244</v>
      </c>
      <c r="S8" s="39" t="s">
        <v>258</v>
      </c>
      <c r="T8" s="39" t="s">
        <v>257</v>
      </c>
    </row>
    <row r="9" spans="1:23" ht="36.75" customHeight="1" x14ac:dyDescent="0.25">
      <c r="A9" s="160"/>
      <c r="B9" s="161" t="s">
        <v>74</v>
      </c>
      <c r="C9" s="162">
        <f>C10+C30+C47</f>
        <v>192628</v>
      </c>
      <c r="D9" s="162">
        <f t="shared" ref="D9:R9" si="0">D10+D30+D47</f>
        <v>4095</v>
      </c>
      <c r="E9" s="162">
        <f t="shared" si="0"/>
        <v>10801</v>
      </c>
      <c r="F9" s="162">
        <f t="shared" si="0"/>
        <v>172478</v>
      </c>
      <c r="G9" s="162">
        <f t="shared" si="0"/>
        <v>5254</v>
      </c>
      <c r="H9" s="162">
        <f t="shared" si="0"/>
        <v>182466</v>
      </c>
      <c r="I9" s="162">
        <f t="shared" si="0"/>
        <v>181234</v>
      </c>
      <c r="J9" s="162">
        <f t="shared" si="0"/>
        <v>1232</v>
      </c>
      <c r="K9" s="162">
        <f t="shared" si="0"/>
        <v>10162</v>
      </c>
      <c r="L9" s="162">
        <f t="shared" si="0"/>
        <v>9229</v>
      </c>
      <c r="M9" s="162">
        <f t="shared" si="0"/>
        <v>933</v>
      </c>
      <c r="N9" s="162">
        <f t="shared" si="0"/>
        <v>187825</v>
      </c>
      <c r="O9" s="162">
        <f t="shared" si="0"/>
        <v>176859</v>
      </c>
      <c r="P9" s="162">
        <f t="shared" si="0"/>
        <v>1232</v>
      </c>
      <c r="Q9" s="162">
        <f t="shared" si="0"/>
        <v>9734</v>
      </c>
      <c r="R9" s="162">
        <f t="shared" si="0"/>
        <v>7195</v>
      </c>
      <c r="S9" s="242">
        <f>IFERROR((G9+R9)/N9,0)</f>
        <v>6.6279781711699723E-2</v>
      </c>
      <c r="T9" s="243">
        <f>IFERROR(D9/N9,0)</f>
        <v>2.1802209503527219E-2</v>
      </c>
      <c r="V9" s="215"/>
      <c r="W9" s="215"/>
    </row>
    <row r="10" spans="1:23" s="40" customFormat="1" ht="36.75" customHeight="1" x14ac:dyDescent="0.25">
      <c r="A10" s="218" t="s">
        <v>17</v>
      </c>
      <c r="B10" s="219" t="s">
        <v>145</v>
      </c>
      <c r="C10" s="220">
        <f>SUM(C11:C29)</f>
        <v>47835</v>
      </c>
      <c r="D10" s="220">
        <f t="shared" ref="D10:R10" si="1">SUM(D11:D29)</f>
        <v>4095</v>
      </c>
      <c r="E10" s="220">
        <f t="shared" si="1"/>
        <v>6455</v>
      </c>
      <c r="F10" s="220">
        <f t="shared" si="1"/>
        <v>36286</v>
      </c>
      <c r="G10" s="220">
        <f t="shared" si="1"/>
        <v>999</v>
      </c>
      <c r="H10" s="220">
        <f t="shared" si="1"/>
        <v>42585</v>
      </c>
      <c r="I10" s="220">
        <f t="shared" si="1"/>
        <v>42205</v>
      </c>
      <c r="J10" s="220">
        <f t="shared" si="1"/>
        <v>380</v>
      </c>
      <c r="K10" s="220">
        <f t="shared" si="1"/>
        <v>5250</v>
      </c>
      <c r="L10" s="220">
        <f t="shared" si="1"/>
        <v>5231</v>
      </c>
      <c r="M10" s="220">
        <f t="shared" si="1"/>
        <v>19</v>
      </c>
      <c r="N10" s="220">
        <f>SUM(N11:N29)</f>
        <v>43047</v>
      </c>
      <c r="O10" s="220">
        <f t="shared" si="1"/>
        <v>37841</v>
      </c>
      <c r="P10" s="220">
        <f t="shared" si="1"/>
        <v>380</v>
      </c>
      <c r="Q10" s="220">
        <f t="shared" si="1"/>
        <v>4826</v>
      </c>
      <c r="R10" s="220">
        <f t="shared" si="1"/>
        <v>2870</v>
      </c>
      <c r="S10" s="244">
        <f>IFERROR((G10+R10)/N10,0)</f>
        <v>8.9878504890003943E-2</v>
      </c>
      <c r="T10" s="245">
        <f>IFERROR(D10/N10,0)</f>
        <v>9.5128580388877268E-2</v>
      </c>
      <c r="V10" s="215"/>
      <c r="W10" s="215"/>
    </row>
    <row r="11" spans="1:23" s="47" customFormat="1" ht="24.95" customHeight="1" x14ac:dyDescent="0.25">
      <c r="A11" s="166">
        <v>1</v>
      </c>
      <c r="B11" s="167" t="s">
        <v>153</v>
      </c>
      <c r="C11" s="168"/>
      <c r="D11" s="169"/>
      <c r="E11" s="169"/>
      <c r="F11" s="169"/>
      <c r="G11" s="169"/>
      <c r="H11" s="170">
        <f>SUM(I11:J11)</f>
        <v>0</v>
      </c>
      <c r="I11" s="169"/>
      <c r="J11" s="169"/>
      <c r="K11" s="170">
        <f>SUM(L11:M11)</f>
        <v>0</v>
      </c>
      <c r="L11" s="169"/>
      <c r="M11" s="169"/>
      <c r="N11" s="170">
        <f>SUM(O11:Q11)</f>
        <v>0</v>
      </c>
      <c r="O11" s="169"/>
      <c r="P11" s="169"/>
      <c r="Q11" s="169"/>
      <c r="R11" s="171"/>
      <c r="S11" s="224">
        <f t="shared" ref="S11:S62" si="2">IFERROR((G11+R11)/N11,0)</f>
        <v>0</v>
      </c>
      <c r="T11" s="230">
        <f t="shared" ref="T11:T62" si="3">IFERROR(D11/N11,0)</f>
        <v>0</v>
      </c>
      <c r="V11" s="215"/>
      <c r="W11" s="215"/>
    </row>
    <row r="12" spans="1:23" s="47" customFormat="1" ht="24.95" customHeight="1" x14ac:dyDescent="0.25">
      <c r="A12" s="172">
        <v>2</v>
      </c>
      <c r="B12" s="173" t="s">
        <v>154</v>
      </c>
      <c r="C12" s="174">
        <f>SUM(D12:G12)</f>
        <v>674</v>
      </c>
      <c r="D12" s="175">
        <v>44</v>
      </c>
      <c r="E12" s="175">
        <v>90</v>
      </c>
      <c r="F12" s="175">
        <v>529</v>
      </c>
      <c r="G12" s="175">
        <v>11</v>
      </c>
      <c r="H12" s="170">
        <f t="shared" ref="H12:H29" si="4">SUM(I12:J12)</f>
        <v>642</v>
      </c>
      <c r="I12" s="175">
        <v>642</v>
      </c>
      <c r="J12" s="175">
        <v>0</v>
      </c>
      <c r="K12" s="170">
        <f t="shared" ref="K12:K29" si="5">SUM(L12:M12)</f>
        <v>32</v>
      </c>
      <c r="L12" s="175">
        <v>32</v>
      </c>
      <c r="M12" s="175">
        <v>0</v>
      </c>
      <c r="N12" s="170">
        <f t="shared" ref="N12:N29" si="6">SUM(O12:Q12)</f>
        <v>652</v>
      </c>
      <c r="O12" s="175">
        <v>620</v>
      </c>
      <c r="P12" s="175">
        <v>0</v>
      </c>
      <c r="Q12" s="176">
        <v>32</v>
      </c>
      <c r="R12" s="177">
        <v>0</v>
      </c>
      <c r="S12" s="225">
        <f t="shared" si="2"/>
        <v>1.6871165644171779E-2</v>
      </c>
      <c r="T12" s="231">
        <f t="shared" si="3"/>
        <v>6.7484662576687116E-2</v>
      </c>
      <c r="V12" s="215"/>
      <c r="W12" s="215"/>
    </row>
    <row r="13" spans="1:23" s="47" customFormat="1" ht="24.95" customHeight="1" x14ac:dyDescent="0.25">
      <c r="A13" s="172">
        <v>3</v>
      </c>
      <c r="B13" s="173" t="s">
        <v>155</v>
      </c>
      <c r="C13" s="174">
        <f t="shared" ref="C13:C29" si="7">SUM(D13:G13)</f>
        <v>742</v>
      </c>
      <c r="D13" s="175">
        <v>726</v>
      </c>
      <c r="E13" s="175">
        <v>10</v>
      </c>
      <c r="F13" s="175">
        <v>6</v>
      </c>
      <c r="G13" s="175"/>
      <c r="H13" s="170">
        <f t="shared" si="4"/>
        <v>731</v>
      </c>
      <c r="I13" s="175">
        <v>731</v>
      </c>
      <c r="J13" s="175"/>
      <c r="K13" s="170">
        <f t="shared" si="5"/>
        <v>11</v>
      </c>
      <c r="L13" s="175">
        <v>11</v>
      </c>
      <c r="M13" s="175"/>
      <c r="N13" s="170">
        <f t="shared" si="6"/>
        <v>742</v>
      </c>
      <c r="O13" s="175">
        <v>731</v>
      </c>
      <c r="P13" s="175"/>
      <c r="Q13" s="176">
        <v>11</v>
      </c>
      <c r="R13" s="177">
        <v>5</v>
      </c>
      <c r="S13" s="225">
        <f t="shared" si="2"/>
        <v>6.7385444743935314E-3</v>
      </c>
      <c r="T13" s="231">
        <f t="shared" si="3"/>
        <v>0.97843665768194066</v>
      </c>
      <c r="V13" s="215"/>
      <c r="W13" s="215"/>
    </row>
    <row r="14" spans="1:23" s="47" customFormat="1" ht="24.95" customHeight="1" x14ac:dyDescent="0.25">
      <c r="A14" s="172">
        <v>4</v>
      </c>
      <c r="B14" s="173" t="s">
        <v>156</v>
      </c>
      <c r="C14" s="174">
        <f t="shared" si="7"/>
        <v>182</v>
      </c>
      <c r="D14" s="175">
        <v>70</v>
      </c>
      <c r="E14" s="175">
        <v>1</v>
      </c>
      <c r="F14" s="175">
        <v>111</v>
      </c>
      <c r="G14" s="175">
        <v>0</v>
      </c>
      <c r="H14" s="170">
        <f t="shared" si="4"/>
        <v>179</v>
      </c>
      <c r="I14" s="175">
        <v>179</v>
      </c>
      <c r="J14" s="175">
        <v>0</v>
      </c>
      <c r="K14" s="170">
        <f t="shared" si="5"/>
        <v>3</v>
      </c>
      <c r="L14" s="175">
        <v>3</v>
      </c>
      <c r="M14" s="175">
        <v>0</v>
      </c>
      <c r="N14" s="170">
        <f t="shared" si="6"/>
        <v>182</v>
      </c>
      <c r="O14" s="176">
        <v>179</v>
      </c>
      <c r="P14" s="176">
        <v>0</v>
      </c>
      <c r="Q14" s="176">
        <v>3</v>
      </c>
      <c r="R14" s="177">
        <v>50</v>
      </c>
      <c r="S14" s="225">
        <f t="shared" si="2"/>
        <v>0.27472527472527475</v>
      </c>
      <c r="T14" s="231">
        <f t="shared" si="3"/>
        <v>0.38461538461538464</v>
      </c>
      <c r="V14" s="215"/>
      <c r="W14" s="215"/>
    </row>
    <row r="15" spans="1:23" s="47" customFormat="1" ht="24.95" customHeight="1" x14ac:dyDescent="0.25">
      <c r="A15" s="172">
        <v>5</v>
      </c>
      <c r="B15" s="173" t="s">
        <v>157</v>
      </c>
      <c r="C15" s="174">
        <f t="shared" si="7"/>
        <v>4758</v>
      </c>
      <c r="D15" s="175">
        <v>504</v>
      </c>
      <c r="E15" s="175">
        <v>61</v>
      </c>
      <c r="F15" s="175">
        <v>4029</v>
      </c>
      <c r="G15" s="175">
        <v>164</v>
      </c>
      <c r="H15" s="170">
        <f t="shared" si="4"/>
        <v>4704</v>
      </c>
      <c r="I15" s="175">
        <v>4704</v>
      </c>
      <c r="J15" s="175">
        <v>0</v>
      </c>
      <c r="K15" s="170">
        <f t="shared" si="5"/>
        <v>54</v>
      </c>
      <c r="L15" s="175">
        <v>54</v>
      </c>
      <c r="M15" s="175">
        <v>0</v>
      </c>
      <c r="N15" s="170">
        <f t="shared" si="6"/>
        <v>4758</v>
      </c>
      <c r="O15" s="176">
        <v>4704</v>
      </c>
      <c r="P15" s="176">
        <v>0</v>
      </c>
      <c r="Q15" s="176">
        <v>54</v>
      </c>
      <c r="R15" s="177">
        <v>1665</v>
      </c>
      <c r="S15" s="225">
        <f t="shared" si="2"/>
        <v>0.38440521227406471</v>
      </c>
      <c r="T15" s="231">
        <f t="shared" si="3"/>
        <v>0.10592686002522068</v>
      </c>
      <c r="V15" s="215"/>
      <c r="W15" s="215"/>
    </row>
    <row r="16" spans="1:23" s="47" customFormat="1" ht="24.95" customHeight="1" x14ac:dyDescent="0.25">
      <c r="A16" s="172">
        <v>6</v>
      </c>
      <c r="B16" s="173" t="s">
        <v>158</v>
      </c>
      <c r="C16" s="174">
        <f t="shared" si="7"/>
        <v>2531</v>
      </c>
      <c r="D16" s="175">
        <v>1380</v>
      </c>
      <c r="E16" s="175">
        <v>128</v>
      </c>
      <c r="F16" s="175">
        <v>1023</v>
      </c>
      <c r="G16" s="175">
        <v>0</v>
      </c>
      <c r="H16" s="170">
        <f t="shared" si="4"/>
        <v>2426</v>
      </c>
      <c r="I16" s="175">
        <v>2425</v>
      </c>
      <c r="J16" s="175">
        <v>1</v>
      </c>
      <c r="K16" s="170">
        <f t="shared" si="5"/>
        <v>105</v>
      </c>
      <c r="L16" s="175">
        <v>105</v>
      </c>
      <c r="M16" s="175">
        <v>0</v>
      </c>
      <c r="N16" s="170">
        <f t="shared" si="6"/>
        <v>2531</v>
      </c>
      <c r="O16" s="176">
        <v>2425</v>
      </c>
      <c r="P16" s="176">
        <v>1</v>
      </c>
      <c r="Q16" s="176">
        <v>105</v>
      </c>
      <c r="R16" s="177">
        <v>233</v>
      </c>
      <c r="S16" s="225">
        <f t="shared" si="2"/>
        <v>9.2058474911102334E-2</v>
      </c>
      <c r="T16" s="231">
        <f t="shared" si="3"/>
        <v>0.54523903595416834</v>
      </c>
      <c r="V16" s="215"/>
      <c r="W16" s="215"/>
    </row>
    <row r="17" spans="1:23" s="47" customFormat="1" ht="24.95" customHeight="1" x14ac:dyDescent="0.25">
      <c r="A17" s="172">
        <v>7</v>
      </c>
      <c r="B17" s="173" t="s">
        <v>159</v>
      </c>
      <c r="C17" s="174">
        <f t="shared" si="7"/>
        <v>52</v>
      </c>
      <c r="D17" s="175">
        <v>0</v>
      </c>
      <c r="E17" s="175">
        <v>2</v>
      </c>
      <c r="F17" s="175">
        <v>50</v>
      </c>
      <c r="G17" s="175">
        <v>0</v>
      </c>
      <c r="H17" s="170">
        <f t="shared" si="4"/>
        <v>52</v>
      </c>
      <c r="I17" s="175">
        <v>52</v>
      </c>
      <c r="J17" s="175">
        <v>0</v>
      </c>
      <c r="K17" s="170">
        <f t="shared" si="5"/>
        <v>0</v>
      </c>
      <c r="L17" s="175">
        <v>0</v>
      </c>
      <c r="M17" s="175">
        <v>0</v>
      </c>
      <c r="N17" s="170">
        <f t="shared" si="6"/>
        <v>52</v>
      </c>
      <c r="O17" s="176">
        <v>52</v>
      </c>
      <c r="P17" s="176">
        <v>0</v>
      </c>
      <c r="Q17" s="176">
        <v>0</v>
      </c>
      <c r="R17" s="177">
        <v>0</v>
      </c>
      <c r="S17" s="225">
        <f t="shared" si="2"/>
        <v>0</v>
      </c>
      <c r="T17" s="231">
        <f t="shared" si="3"/>
        <v>0</v>
      </c>
      <c r="V17" s="215"/>
      <c r="W17" s="215"/>
    </row>
    <row r="18" spans="1:23" s="47" customFormat="1" ht="24.95" customHeight="1" x14ac:dyDescent="0.25">
      <c r="A18" s="172">
        <v>8</v>
      </c>
      <c r="B18" s="173" t="s">
        <v>202</v>
      </c>
      <c r="C18" s="174">
        <f t="shared" si="7"/>
        <v>5273</v>
      </c>
      <c r="D18" s="175">
        <v>10</v>
      </c>
      <c r="E18" s="175">
        <v>2209</v>
      </c>
      <c r="F18" s="175">
        <v>3054</v>
      </c>
      <c r="G18" s="175">
        <v>0</v>
      </c>
      <c r="H18" s="170">
        <f t="shared" si="4"/>
        <v>4447</v>
      </c>
      <c r="I18" s="175">
        <v>4447</v>
      </c>
      <c r="J18" s="175">
        <v>0</v>
      </c>
      <c r="K18" s="170">
        <f t="shared" si="5"/>
        <v>826</v>
      </c>
      <c r="L18" s="175">
        <v>826</v>
      </c>
      <c r="M18" s="175">
        <v>0</v>
      </c>
      <c r="N18" s="170">
        <f t="shared" si="6"/>
        <v>2778</v>
      </c>
      <c r="O18" s="176">
        <v>2358</v>
      </c>
      <c r="P18" s="176">
        <v>0</v>
      </c>
      <c r="Q18" s="176">
        <v>420</v>
      </c>
      <c r="R18" s="177">
        <v>14</v>
      </c>
      <c r="S18" s="225">
        <f t="shared" si="2"/>
        <v>5.0395968322534193E-3</v>
      </c>
      <c r="T18" s="231">
        <f t="shared" si="3"/>
        <v>3.599712023038157E-3</v>
      </c>
      <c r="V18" s="215"/>
      <c r="W18" s="215"/>
    </row>
    <row r="19" spans="1:23" s="47" customFormat="1" ht="24.95" customHeight="1" x14ac:dyDescent="0.25">
      <c r="A19" s="172">
        <v>9</v>
      </c>
      <c r="B19" s="173" t="s">
        <v>160</v>
      </c>
      <c r="C19" s="174">
        <f t="shared" si="7"/>
        <v>7</v>
      </c>
      <c r="D19" s="175">
        <v>2</v>
      </c>
      <c r="E19" s="175">
        <v>3</v>
      </c>
      <c r="F19" s="175">
        <v>2</v>
      </c>
      <c r="G19" s="175">
        <v>0</v>
      </c>
      <c r="H19" s="170">
        <f t="shared" si="4"/>
        <v>7</v>
      </c>
      <c r="I19" s="175">
        <v>4</v>
      </c>
      <c r="J19" s="175">
        <v>3</v>
      </c>
      <c r="K19" s="170">
        <f t="shared" si="5"/>
        <v>0</v>
      </c>
      <c r="L19" s="175">
        <v>0</v>
      </c>
      <c r="M19" s="175">
        <v>0</v>
      </c>
      <c r="N19" s="170">
        <f t="shared" si="6"/>
        <v>7</v>
      </c>
      <c r="O19" s="176">
        <v>4</v>
      </c>
      <c r="P19" s="176">
        <v>3</v>
      </c>
      <c r="Q19" s="176">
        <v>0</v>
      </c>
      <c r="R19" s="177">
        <v>2</v>
      </c>
      <c r="S19" s="225">
        <f t="shared" si="2"/>
        <v>0.2857142857142857</v>
      </c>
      <c r="T19" s="231">
        <f t="shared" si="3"/>
        <v>0.2857142857142857</v>
      </c>
      <c r="V19" s="215"/>
      <c r="W19" s="215"/>
    </row>
    <row r="20" spans="1:23" s="47" customFormat="1" ht="24.95" customHeight="1" x14ac:dyDescent="0.25">
      <c r="A20" s="172">
        <v>10</v>
      </c>
      <c r="B20" s="173" t="s">
        <v>16</v>
      </c>
      <c r="C20" s="174">
        <f t="shared" si="7"/>
        <v>118</v>
      </c>
      <c r="D20" s="175">
        <v>0</v>
      </c>
      <c r="E20" s="175">
        <v>17</v>
      </c>
      <c r="F20" s="175">
        <v>96</v>
      </c>
      <c r="G20" s="175">
        <v>5</v>
      </c>
      <c r="H20" s="170">
        <f t="shared" si="4"/>
        <v>118</v>
      </c>
      <c r="I20" s="175">
        <v>118</v>
      </c>
      <c r="J20" s="175">
        <v>0</v>
      </c>
      <c r="K20" s="170">
        <f t="shared" si="5"/>
        <v>0</v>
      </c>
      <c r="L20" s="175">
        <v>0</v>
      </c>
      <c r="M20" s="175">
        <v>0</v>
      </c>
      <c r="N20" s="170">
        <f t="shared" si="6"/>
        <v>118</v>
      </c>
      <c r="O20" s="176">
        <v>118</v>
      </c>
      <c r="P20" s="176">
        <v>0</v>
      </c>
      <c r="Q20" s="176">
        <v>0</v>
      </c>
      <c r="R20" s="177">
        <v>0</v>
      </c>
      <c r="S20" s="225">
        <f t="shared" si="2"/>
        <v>4.2372881355932202E-2</v>
      </c>
      <c r="T20" s="231">
        <f t="shared" si="3"/>
        <v>0</v>
      </c>
      <c r="V20" s="215"/>
      <c r="W20" s="215"/>
    </row>
    <row r="21" spans="1:23" s="47" customFormat="1" ht="24.95" customHeight="1" x14ac:dyDescent="0.25">
      <c r="A21" s="172">
        <v>11</v>
      </c>
      <c r="B21" s="173" t="s">
        <v>161</v>
      </c>
      <c r="C21" s="174">
        <f t="shared" si="7"/>
        <v>2058</v>
      </c>
      <c r="D21" s="175">
        <v>141</v>
      </c>
      <c r="E21" s="175">
        <v>6</v>
      </c>
      <c r="F21" s="175">
        <v>1911</v>
      </c>
      <c r="G21" s="175">
        <v>0</v>
      </c>
      <c r="H21" s="170">
        <f t="shared" si="4"/>
        <v>2052</v>
      </c>
      <c r="I21" s="175">
        <v>2052</v>
      </c>
      <c r="J21" s="175">
        <v>0</v>
      </c>
      <c r="K21" s="170">
        <f t="shared" si="5"/>
        <v>6</v>
      </c>
      <c r="L21" s="175">
        <v>6</v>
      </c>
      <c r="M21" s="175">
        <v>0</v>
      </c>
      <c r="N21" s="170">
        <f t="shared" si="6"/>
        <v>177</v>
      </c>
      <c r="O21" s="176">
        <v>171</v>
      </c>
      <c r="P21" s="176">
        <v>0</v>
      </c>
      <c r="Q21" s="176">
        <v>6</v>
      </c>
      <c r="R21" s="178">
        <v>86</v>
      </c>
      <c r="S21" s="225">
        <f t="shared" si="2"/>
        <v>0.48587570621468928</v>
      </c>
      <c r="T21" s="231">
        <f t="shared" si="3"/>
        <v>0.79661016949152541</v>
      </c>
      <c r="V21" s="215"/>
      <c r="W21" s="215"/>
    </row>
    <row r="22" spans="1:23" s="47" customFormat="1" ht="24.95" customHeight="1" x14ac:dyDescent="0.25">
      <c r="A22" s="172">
        <v>12</v>
      </c>
      <c r="B22" s="173" t="s">
        <v>162</v>
      </c>
      <c r="C22" s="174">
        <f t="shared" si="7"/>
        <v>977</v>
      </c>
      <c r="D22" s="175">
        <v>958</v>
      </c>
      <c r="E22" s="175">
        <v>0</v>
      </c>
      <c r="F22" s="175">
        <v>19</v>
      </c>
      <c r="G22" s="175">
        <v>0</v>
      </c>
      <c r="H22" s="170">
        <f t="shared" si="4"/>
        <v>977</v>
      </c>
      <c r="I22" s="175">
        <v>977</v>
      </c>
      <c r="J22" s="175">
        <v>0</v>
      </c>
      <c r="K22" s="170">
        <f t="shared" si="5"/>
        <v>0</v>
      </c>
      <c r="L22" s="175">
        <v>0</v>
      </c>
      <c r="M22" s="175">
        <v>0</v>
      </c>
      <c r="N22" s="170">
        <f t="shared" si="6"/>
        <v>977</v>
      </c>
      <c r="O22" s="176">
        <v>977</v>
      </c>
      <c r="P22" s="176">
        <v>0</v>
      </c>
      <c r="Q22" s="176">
        <v>0</v>
      </c>
      <c r="R22" s="177">
        <v>8</v>
      </c>
      <c r="S22" s="225">
        <f t="shared" si="2"/>
        <v>8.1883316274309111E-3</v>
      </c>
      <c r="T22" s="231">
        <f t="shared" si="3"/>
        <v>0.98055271238485153</v>
      </c>
      <c r="V22" s="215"/>
      <c r="W22" s="215"/>
    </row>
    <row r="23" spans="1:23" s="47" customFormat="1" ht="24.95" customHeight="1" x14ac:dyDescent="0.25">
      <c r="A23" s="172">
        <v>13</v>
      </c>
      <c r="B23" s="173" t="s">
        <v>163</v>
      </c>
      <c r="C23" s="174">
        <f t="shared" si="7"/>
        <v>25349</v>
      </c>
      <c r="D23" s="175">
        <v>0</v>
      </c>
      <c r="E23" s="175">
        <v>2459</v>
      </c>
      <c r="F23" s="175">
        <v>22890</v>
      </c>
      <c r="G23" s="175">
        <v>0</v>
      </c>
      <c r="H23" s="170">
        <f t="shared" si="4"/>
        <v>21955</v>
      </c>
      <c r="I23" s="175">
        <v>21591</v>
      </c>
      <c r="J23" s="175">
        <v>364</v>
      </c>
      <c r="K23" s="170">
        <f t="shared" si="5"/>
        <v>3394</v>
      </c>
      <c r="L23" s="175">
        <v>3394</v>
      </c>
      <c r="M23" s="175">
        <v>0</v>
      </c>
      <c r="N23" s="170">
        <f t="shared" si="6"/>
        <v>25349</v>
      </c>
      <c r="O23" s="176">
        <v>21591</v>
      </c>
      <c r="P23" s="176">
        <v>364</v>
      </c>
      <c r="Q23" s="176">
        <v>3394</v>
      </c>
      <c r="R23" s="177">
        <v>0</v>
      </c>
      <c r="S23" s="225">
        <f t="shared" si="2"/>
        <v>0</v>
      </c>
      <c r="T23" s="231">
        <f t="shared" si="3"/>
        <v>0</v>
      </c>
      <c r="V23" s="215"/>
      <c r="W23" s="215"/>
    </row>
    <row r="24" spans="1:23" s="47" customFormat="1" ht="24.95" customHeight="1" x14ac:dyDescent="0.25">
      <c r="A24" s="172">
        <v>14</v>
      </c>
      <c r="B24" s="173" t="s">
        <v>164</v>
      </c>
      <c r="C24" s="174">
        <f t="shared" si="7"/>
        <v>27</v>
      </c>
      <c r="D24" s="175">
        <v>12</v>
      </c>
      <c r="E24" s="175">
        <v>0</v>
      </c>
      <c r="F24" s="175">
        <v>13</v>
      </c>
      <c r="G24" s="175">
        <v>2</v>
      </c>
      <c r="H24" s="170">
        <f t="shared" si="4"/>
        <v>27</v>
      </c>
      <c r="I24" s="175">
        <v>27</v>
      </c>
      <c r="J24" s="175">
        <v>0</v>
      </c>
      <c r="K24" s="170">
        <f t="shared" si="5"/>
        <v>0</v>
      </c>
      <c r="L24" s="175">
        <v>0</v>
      </c>
      <c r="M24" s="175">
        <v>0</v>
      </c>
      <c r="N24" s="170">
        <f t="shared" si="6"/>
        <v>27</v>
      </c>
      <c r="O24" s="176">
        <v>27</v>
      </c>
      <c r="P24" s="176">
        <v>0</v>
      </c>
      <c r="Q24" s="176">
        <v>0</v>
      </c>
      <c r="R24" s="177">
        <v>2</v>
      </c>
      <c r="S24" s="225">
        <f t="shared" si="2"/>
        <v>0.14814814814814814</v>
      </c>
      <c r="T24" s="231">
        <f t="shared" si="3"/>
        <v>0.44444444444444442</v>
      </c>
      <c r="V24" s="215"/>
      <c r="W24" s="215"/>
    </row>
    <row r="25" spans="1:23" s="47" customFormat="1" ht="24.95" customHeight="1" x14ac:dyDescent="0.25">
      <c r="A25" s="172">
        <v>15</v>
      </c>
      <c r="B25" s="173" t="s">
        <v>165</v>
      </c>
      <c r="C25" s="174">
        <f t="shared" si="7"/>
        <v>4026</v>
      </c>
      <c r="D25" s="175">
        <v>169</v>
      </c>
      <c r="E25" s="175">
        <v>1279</v>
      </c>
      <c r="F25" s="175">
        <v>1814</v>
      </c>
      <c r="G25" s="175">
        <v>764</v>
      </c>
      <c r="H25" s="170">
        <f t="shared" si="4"/>
        <v>3334</v>
      </c>
      <c r="I25" s="175">
        <v>3322</v>
      </c>
      <c r="J25" s="175">
        <v>12</v>
      </c>
      <c r="K25" s="170">
        <f t="shared" si="5"/>
        <v>692</v>
      </c>
      <c r="L25" s="175">
        <v>673</v>
      </c>
      <c r="M25" s="175">
        <v>19</v>
      </c>
      <c r="N25" s="170">
        <f t="shared" si="6"/>
        <v>3981</v>
      </c>
      <c r="O25" s="176">
        <v>3277</v>
      </c>
      <c r="P25" s="176">
        <v>12</v>
      </c>
      <c r="Q25" s="176">
        <v>692</v>
      </c>
      <c r="R25" s="177">
        <v>595</v>
      </c>
      <c r="S25" s="225">
        <f t="shared" si="2"/>
        <v>0.34137151469480032</v>
      </c>
      <c r="T25" s="231">
        <f t="shared" si="3"/>
        <v>4.2451645315247429E-2</v>
      </c>
      <c r="V25" s="215"/>
      <c r="W25" s="215"/>
    </row>
    <row r="26" spans="1:23" s="47" customFormat="1" ht="24.95" customHeight="1" x14ac:dyDescent="0.25">
      <c r="A26" s="172">
        <v>16</v>
      </c>
      <c r="B26" s="173" t="s">
        <v>203</v>
      </c>
      <c r="C26" s="174">
        <f t="shared" si="7"/>
        <v>46</v>
      </c>
      <c r="D26" s="175">
        <v>20</v>
      </c>
      <c r="E26" s="175">
        <v>5</v>
      </c>
      <c r="F26" s="175">
        <v>19</v>
      </c>
      <c r="G26" s="175">
        <v>2</v>
      </c>
      <c r="H26" s="170">
        <f t="shared" si="4"/>
        <v>40</v>
      </c>
      <c r="I26" s="175">
        <v>40</v>
      </c>
      <c r="J26" s="175">
        <v>0</v>
      </c>
      <c r="K26" s="170">
        <f t="shared" si="5"/>
        <v>6</v>
      </c>
      <c r="L26" s="175">
        <v>6</v>
      </c>
      <c r="M26" s="175">
        <v>0</v>
      </c>
      <c r="N26" s="170">
        <f t="shared" si="6"/>
        <v>46</v>
      </c>
      <c r="O26" s="176">
        <v>40</v>
      </c>
      <c r="P26" s="176">
        <v>0</v>
      </c>
      <c r="Q26" s="176">
        <v>6</v>
      </c>
      <c r="R26" s="177">
        <v>9</v>
      </c>
      <c r="S26" s="225">
        <f t="shared" si="2"/>
        <v>0.2391304347826087</v>
      </c>
      <c r="T26" s="231">
        <f t="shared" si="3"/>
        <v>0.43478260869565216</v>
      </c>
      <c r="V26" s="215"/>
      <c r="W26" s="215"/>
    </row>
    <row r="27" spans="1:23" s="47" customFormat="1" ht="24.95" customHeight="1" x14ac:dyDescent="0.25">
      <c r="A27" s="172">
        <v>17</v>
      </c>
      <c r="B27" s="173" t="s">
        <v>166</v>
      </c>
      <c r="C27" s="174">
        <f t="shared" si="7"/>
        <v>176</v>
      </c>
      <c r="D27" s="175">
        <v>0</v>
      </c>
      <c r="E27" s="175">
        <v>15</v>
      </c>
      <c r="F27" s="175">
        <v>161</v>
      </c>
      <c r="G27" s="175">
        <v>0</v>
      </c>
      <c r="H27" s="170">
        <f t="shared" si="4"/>
        <v>161</v>
      </c>
      <c r="I27" s="175">
        <v>161</v>
      </c>
      <c r="J27" s="175">
        <v>0</v>
      </c>
      <c r="K27" s="170">
        <f t="shared" si="5"/>
        <v>15</v>
      </c>
      <c r="L27" s="175">
        <v>15</v>
      </c>
      <c r="M27" s="175">
        <v>0</v>
      </c>
      <c r="N27" s="170">
        <f t="shared" si="6"/>
        <v>176</v>
      </c>
      <c r="O27" s="176">
        <v>161</v>
      </c>
      <c r="P27" s="176">
        <v>0</v>
      </c>
      <c r="Q27" s="176">
        <v>15</v>
      </c>
      <c r="R27" s="177">
        <v>64</v>
      </c>
      <c r="S27" s="225">
        <f t="shared" si="2"/>
        <v>0.36363636363636365</v>
      </c>
      <c r="T27" s="231">
        <f t="shared" si="3"/>
        <v>0</v>
      </c>
      <c r="V27" s="215"/>
      <c r="W27" s="246"/>
    </row>
    <row r="28" spans="1:23" s="47" customFormat="1" ht="24.95" customHeight="1" x14ac:dyDescent="0.25">
      <c r="A28" s="172">
        <v>18</v>
      </c>
      <c r="B28" s="173" t="s">
        <v>167</v>
      </c>
      <c r="C28" s="174">
        <f t="shared" si="7"/>
        <v>690</v>
      </c>
      <c r="D28" s="175">
        <v>59</v>
      </c>
      <c r="E28" s="175">
        <v>160</v>
      </c>
      <c r="F28" s="175">
        <v>471</v>
      </c>
      <c r="G28" s="175">
        <v>0</v>
      </c>
      <c r="H28" s="170">
        <f t="shared" si="4"/>
        <v>592</v>
      </c>
      <c r="I28" s="175">
        <v>592</v>
      </c>
      <c r="J28" s="175">
        <v>0</v>
      </c>
      <c r="K28" s="170">
        <f t="shared" si="5"/>
        <v>98</v>
      </c>
      <c r="L28" s="175">
        <v>98</v>
      </c>
      <c r="M28" s="175">
        <v>0</v>
      </c>
      <c r="N28" s="170">
        <f t="shared" si="6"/>
        <v>494</v>
      </c>
      <c r="O28" s="176">
        <v>406</v>
      </c>
      <c r="P28" s="176">
        <v>0</v>
      </c>
      <c r="Q28" s="176">
        <v>88</v>
      </c>
      <c r="R28" s="177">
        <v>87</v>
      </c>
      <c r="S28" s="225">
        <f t="shared" si="2"/>
        <v>0.17611336032388664</v>
      </c>
      <c r="T28" s="231">
        <f t="shared" si="3"/>
        <v>0.1194331983805668</v>
      </c>
      <c r="V28" s="215"/>
      <c r="W28" s="215"/>
    </row>
    <row r="29" spans="1:23" s="47" customFormat="1" ht="24.95" customHeight="1" x14ac:dyDescent="0.25">
      <c r="A29" s="179">
        <v>19</v>
      </c>
      <c r="B29" s="180" t="s">
        <v>168</v>
      </c>
      <c r="C29" s="174">
        <f t="shared" si="7"/>
        <v>149</v>
      </c>
      <c r="D29" s="182">
        <v>0</v>
      </c>
      <c r="E29" s="182">
        <v>10</v>
      </c>
      <c r="F29" s="182">
        <v>88</v>
      </c>
      <c r="G29" s="182">
        <v>51</v>
      </c>
      <c r="H29" s="170">
        <f t="shared" si="4"/>
        <v>141</v>
      </c>
      <c r="I29" s="182">
        <v>141</v>
      </c>
      <c r="J29" s="182">
        <v>0</v>
      </c>
      <c r="K29" s="170">
        <f t="shared" si="5"/>
        <v>8</v>
      </c>
      <c r="L29" s="182">
        <v>8</v>
      </c>
      <c r="M29" s="182">
        <v>0</v>
      </c>
      <c r="N29" s="170">
        <f t="shared" si="6"/>
        <v>0</v>
      </c>
      <c r="O29" s="183">
        <v>0</v>
      </c>
      <c r="P29" s="183">
        <v>0</v>
      </c>
      <c r="Q29" s="183">
        <v>0</v>
      </c>
      <c r="R29" s="184">
        <v>50</v>
      </c>
      <c r="S29" s="226">
        <f t="shared" si="2"/>
        <v>0</v>
      </c>
      <c r="T29" s="232">
        <f t="shared" si="3"/>
        <v>0</v>
      </c>
      <c r="V29" s="215"/>
      <c r="W29" s="215"/>
    </row>
    <row r="30" spans="1:23" s="47" customFormat="1" ht="50.25" customHeight="1" x14ac:dyDescent="0.25">
      <c r="A30" s="218" t="s">
        <v>18</v>
      </c>
      <c r="B30" s="221" t="s">
        <v>146</v>
      </c>
      <c r="C30" s="222">
        <v>20651</v>
      </c>
      <c r="D30" s="222">
        <v>0</v>
      </c>
      <c r="E30" s="222">
        <v>3138</v>
      </c>
      <c r="F30" s="222">
        <v>17513</v>
      </c>
      <c r="G30" s="222">
        <v>0</v>
      </c>
      <c r="H30" s="222">
        <v>17620</v>
      </c>
      <c r="I30" s="222">
        <v>16974</v>
      </c>
      <c r="J30" s="222">
        <v>646</v>
      </c>
      <c r="K30" s="222">
        <v>3031</v>
      </c>
      <c r="L30" s="222">
        <v>2639</v>
      </c>
      <c r="M30" s="222">
        <v>392</v>
      </c>
      <c r="N30" s="222">
        <v>20636</v>
      </c>
      <c r="O30" s="222">
        <v>16963</v>
      </c>
      <c r="P30" s="222">
        <v>646</v>
      </c>
      <c r="Q30" s="222">
        <v>3027</v>
      </c>
      <c r="R30" s="222">
        <v>0</v>
      </c>
      <c r="S30" s="228">
        <f t="shared" si="2"/>
        <v>0</v>
      </c>
      <c r="T30" s="228">
        <f t="shared" si="3"/>
        <v>0</v>
      </c>
      <c r="V30" s="215"/>
    </row>
    <row r="31" spans="1:23" s="165" customFormat="1" ht="24.95" customHeight="1" x14ac:dyDescent="0.25">
      <c r="A31" s="185">
        <v>1</v>
      </c>
      <c r="B31" s="186" t="s">
        <v>169</v>
      </c>
      <c r="C31" s="168">
        <v>0</v>
      </c>
      <c r="D31" s="187">
        <v>0</v>
      </c>
      <c r="E31" s="187">
        <v>0</v>
      </c>
      <c r="F31" s="187">
        <v>0</v>
      </c>
      <c r="G31" s="187">
        <v>0</v>
      </c>
      <c r="H31" s="170">
        <v>0</v>
      </c>
      <c r="I31" s="189">
        <v>0</v>
      </c>
      <c r="J31" s="189">
        <v>0</v>
      </c>
      <c r="K31" s="170">
        <v>0</v>
      </c>
      <c r="L31" s="189">
        <v>0</v>
      </c>
      <c r="M31" s="189">
        <v>0</v>
      </c>
      <c r="N31" s="170">
        <v>0</v>
      </c>
      <c r="O31" s="189">
        <v>0</v>
      </c>
      <c r="P31" s="189">
        <v>0</v>
      </c>
      <c r="Q31" s="189">
        <v>0</v>
      </c>
      <c r="R31" s="190"/>
      <c r="S31" s="224">
        <f t="shared" si="2"/>
        <v>0</v>
      </c>
      <c r="T31" s="230">
        <f t="shared" si="3"/>
        <v>0</v>
      </c>
      <c r="V31" s="215"/>
    </row>
    <row r="32" spans="1:23" s="165" customFormat="1" ht="24.95" customHeight="1" x14ac:dyDescent="0.25">
      <c r="A32" s="191">
        <v>2</v>
      </c>
      <c r="B32" s="192" t="s">
        <v>170</v>
      </c>
      <c r="C32" s="174">
        <v>132</v>
      </c>
      <c r="D32" s="193">
        <v>0</v>
      </c>
      <c r="E32" s="193">
        <v>24</v>
      </c>
      <c r="F32" s="193">
        <v>108</v>
      </c>
      <c r="G32" s="193">
        <v>0</v>
      </c>
      <c r="H32" s="176">
        <v>117</v>
      </c>
      <c r="I32" s="195">
        <v>117</v>
      </c>
      <c r="J32" s="195">
        <v>0</v>
      </c>
      <c r="K32" s="176">
        <v>15</v>
      </c>
      <c r="L32" s="195">
        <v>14</v>
      </c>
      <c r="M32" s="195">
        <v>1</v>
      </c>
      <c r="N32" s="176">
        <v>132</v>
      </c>
      <c r="O32" s="195">
        <v>117</v>
      </c>
      <c r="P32" s="195">
        <v>0</v>
      </c>
      <c r="Q32" s="195">
        <v>15</v>
      </c>
      <c r="R32" s="196"/>
      <c r="S32" s="225">
        <f t="shared" si="2"/>
        <v>0</v>
      </c>
      <c r="T32" s="231">
        <f t="shared" si="3"/>
        <v>0</v>
      </c>
      <c r="V32" s="215"/>
    </row>
    <row r="33" spans="1:22" s="165" customFormat="1" ht="24.95" customHeight="1" x14ac:dyDescent="0.25">
      <c r="A33" s="191">
        <v>3</v>
      </c>
      <c r="B33" s="192" t="s">
        <v>171</v>
      </c>
      <c r="C33" s="174">
        <v>141</v>
      </c>
      <c r="D33" s="193">
        <v>0</v>
      </c>
      <c r="E33" s="193">
        <v>33</v>
      </c>
      <c r="F33" s="193">
        <v>108</v>
      </c>
      <c r="G33" s="193">
        <v>0</v>
      </c>
      <c r="H33" s="176">
        <v>136</v>
      </c>
      <c r="I33" s="195">
        <v>136</v>
      </c>
      <c r="J33" s="195">
        <v>0</v>
      </c>
      <c r="K33" s="176">
        <v>5</v>
      </c>
      <c r="L33" s="195">
        <v>0</v>
      </c>
      <c r="M33" s="195">
        <v>5</v>
      </c>
      <c r="N33" s="176">
        <v>141</v>
      </c>
      <c r="O33" s="195">
        <v>136</v>
      </c>
      <c r="P33" s="195">
        <v>0</v>
      </c>
      <c r="Q33" s="195">
        <v>5</v>
      </c>
      <c r="R33" s="196"/>
      <c r="S33" s="225">
        <f t="shared" si="2"/>
        <v>0</v>
      </c>
      <c r="T33" s="231">
        <f t="shared" si="3"/>
        <v>0</v>
      </c>
      <c r="V33" s="215"/>
    </row>
    <row r="34" spans="1:22" s="165" customFormat="1" ht="24.95" customHeight="1" x14ac:dyDescent="0.25">
      <c r="A34" s="191">
        <v>4</v>
      </c>
      <c r="B34" s="192" t="s">
        <v>172</v>
      </c>
      <c r="C34" s="174">
        <v>23</v>
      </c>
      <c r="D34" s="193">
        <v>0</v>
      </c>
      <c r="E34" s="193">
        <v>0</v>
      </c>
      <c r="F34" s="193">
        <v>23</v>
      </c>
      <c r="G34" s="193">
        <v>0</v>
      </c>
      <c r="H34" s="176">
        <v>23</v>
      </c>
      <c r="I34" s="195">
        <v>23</v>
      </c>
      <c r="J34" s="195">
        <v>0</v>
      </c>
      <c r="K34" s="176">
        <v>0</v>
      </c>
      <c r="L34" s="195">
        <v>0</v>
      </c>
      <c r="M34" s="195">
        <v>0</v>
      </c>
      <c r="N34" s="176">
        <v>23</v>
      </c>
      <c r="O34" s="195">
        <v>23</v>
      </c>
      <c r="P34" s="195">
        <v>0</v>
      </c>
      <c r="Q34" s="195">
        <v>0</v>
      </c>
      <c r="R34" s="196"/>
      <c r="S34" s="225">
        <f t="shared" si="2"/>
        <v>0</v>
      </c>
      <c r="T34" s="231">
        <f t="shared" si="3"/>
        <v>0</v>
      </c>
      <c r="V34" s="215"/>
    </row>
    <row r="35" spans="1:22" s="165" customFormat="1" ht="24.95" customHeight="1" x14ac:dyDescent="0.25">
      <c r="A35" s="191">
        <v>5</v>
      </c>
      <c r="B35" s="192" t="s">
        <v>173</v>
      </c>
      <c r="C35" s="174">
        <v>2460</v>
      </c>
      <c r="D35" s="193">
        <v>0</v>
      </c>
      <c r="E35" s="193">
        <v>110</v>
      </c>
      <c r="F35" s="193">
        <v>2350</v>
      </c>
      <c r="G35" s="193">
        <v>0</v>
      </c>
      <c r="H35" s="176">
        <v>2357</v>
      </c>
      <c r="I35" s="195">
        <v>2352</v>
      </c>
      <c r="J35" s="195">
        <v>5</v>
      </c>
      <c r="K35" s="176">
        <v>103</v>
      </c>
      <c r="L35" s="195">
        <v>103</v>
      </c>
      <c r="M35" s="195">
        <v>0</v>
      </c>
      <c r="N35" s="176">
        <v>2460</v>
      </c>
      <c r="O35" s="195">
        <v>2352</v>
      </c>
      <c r="P35" s="195">
        <v>5</v>
      </c>
      <c r="Q35" s="195">
        <v>103</v>
      </c>
      <c r="R35" s="196"/>
      <c r="S35" s="225">
        <f t="shared" si="2"/>
        <v>0</v>
      </c>
      <c r="T35" s="231">
        <f t="shared" si="3"/>
        <v>0</v>
      </c>
      <c r="V35" s="215"/>
    </row>
    <row r="36" spans="1:22" s="165" customFormat="1" ht="24.95" customHeight="1" x14ac:dyDescent="0.25">
      <c r="A36" s="191">
        <v>6</v>
      </c>
      <c r="B36" s="192" t="s">
        <v>174</v>
      </c>
      <c r="C36" s="174">
        <v>4616</v>
      </c>
      <c r="D36" s="193">
        <v>0</v>
      </c>
      <c r="E36" s="193">
        <v>591</v>
      </c>
      <c r="F36" s="193">
        <v>4025</v>
      </c>
      <c r="G36" s="193">
        <v>0</v>
      </c>
      <c r="H36" s="176">
        <v>4193</v>
      </c>
      <c r="I36" s="195">
        <v>3689</v>
      </c>
      <c r="J36" s="195">
        <v>504</v>
      </c>
      <c r="K36" s="176">
        <v>423</v>
      </c>
      <c r="L36" s="195">
        <v>276</v>
      </c>
      <c r="M36" s="195">
        <v>147</v>
      </c>
      <c r="N36" s="176">
        <v>4616</v>
      </c>
      <c r="O36" s="195">
        <v>3689</v>
      </c>
      <c r="P36" s="195">
        <v>504</v>
      </c>
      <c r="Q36" s="195">
        <v>423</v>
      </c>
      <c r="R36" s="196"/>
      <c r="S36" s="225">
        <f t="shared" si="2"/>
        <v>0</v>
      </c>
      <c r="T36" s="231">
        <f t="shared" si="3"/>
        <v>0</v>
      </c>
      <c r="V36" s="215"/>
    </row>
    <row r="37" spans="1:22" s="165" customFormat="1" ht="24.95" customHeight="1" x14ac:dyDescent="0.25">
      <c r="A37" s="191">
        <v>7</v>
      </c>
      <c r="B37" s="192" t="s">
        <v>175</v>
      </c>
      <c r="C37" s="174">
        <v>834</v>
      </c>
      <c r="D37" s="193">
        <v>0</v>
      </c>
      <c r="E37" s="193">
        <v>3</v>
      </c>
      <c r="F37" s="193">
        <v>831</v>
      </c>
      <c r="G37" s="193">
        <v>0</v>
      </c>
      <c r="H37" s="176">
        <v>833</v>
      </c>
      <c r="I37" s="195">
        <v>833</v>
      </c>
      <c r="J37" s="195">
        <v>0</v>
      </c>
      <c r="K37" s="176">
        <v>1</v>
      </c>
      <c r="L37" s="195">
        <v>1</v>
      </c>
      <c r="M37" s="195">
        <v>0</v>
      </c>
      <c r="N37" s="176">
        <v>834</v>
      </c>
      <c r="O37" s="195">
        <v>833</v>
      </c>
      <c r="P37" s="195">
        <v>0</v>
      </c>
      <c r="Q37" s="195">
        <v>1</v>
      </c>
      <c r="R37" s="196"/>
      <c r="S37" s="225">
        <f t="shared" si="2"/>
        <v>0</v>
      </c>
      <c r="T37" s="231">
        <f t="shared" si="3"/>
        <v>0</v>
      </c>
      <c r="V37" s="215"/>
    </row>
    <row r="38" spans="1:22" s="165" customFormat="1" ht="24.95" customHeight="1" x14ac:dyDescent="0.25">
      <c r="A38" s="191">
        <v>8</v>
      </c>
      <c r="B38" s="192" t="s">
        <v>176</v>
      </c>
      <c r="C38" s="174">
        <v>46</v>
      </c>
      <c r="D38" s="193">
        <v>0</v>
      </c>
      <c r="E38" s="193">
        <v>28</v>
      </c>
      <c r="F38" s="193">
        <v>18</v>
      </c>
      <c r="G38" s="193">
        <v>0</v>
      </c>
      <c r="H38" s="176">
        <v>41</v>
      </c>
      <c r="I38" s="195">
        <v>41</v>
      </c>
      <c r="J38" s="195">
        <v>0</v>
      </c>
      <c r="K38" s="176">
        <v>5</v>
      </c>
      <c r="L38" s="195">
        <v>5</v>
      </c>
      <c r="M38" s="195">
        <v>0</v>
      </c>
      <c r="N38" s="176">
        <v>46</v>
      </c>
      <c r="O38" s="195">
        <v>41</v>
      </c>
      <c r="P38" s="195">
        <v>0</v>
      </c>
      <c r="Q38" s="195">
        <v>5</v>
      </c>
      <c r="R38" s="196"/>
      <c r="S38" s="225">
        <f t="shared" si="2"/>
        <v>0</v>
      </c>
      <c r="T38" s="231">
        <f t="shared" si="3"/>
        <v>0</v>
      </c>
      <c r="V38" s="215"/>
    </row>
    <row r="39" spans="1:22" s="165" customFormat="1" ht="24.95" customHeight="1" x14ac:dyDescent="0.25">
      <c r="A39" s="191">
        <v>9</v>
      </c>
      <c r="B39" s="192" t="s">
        <v>177</v>
      </c>
      <c r="C39" s="174">
        <v>769</v>
      </c>
      <c r="D39" s="193">
        <v>0</v>
      </c>
      <c r="E39" s="193">
        <v>36</v>
      </c>
      <c r="F39" s="193">
        <v>733</v>
      </c>
      <c r="G39" s="193">
        <v>0</v>
      </c>
      <c r="H39" s="176">
        <v>745</v>
      </c>
      <c r="I39" s="195">
        <v>696</v>
      </c>
      <c r="J39" s="195">
        <v>49</v>
      </c>
      <c r="K39" s="176">
        <v>24</v>
      </c>
      <c r="L39" s="195">
        <v>24</v>
      </c>
      <c r="M39" s="195">
        <v>0</v>
      </c>
      <c r="N39" s="176">
        <v>769</v>
      </c>
      <c r="O39" s="195">
        <v>696</v>
      </c>
      <c r="P39" s="195">
        <v>49</v>
      </c>
      <c r="Q39" s="195">
        <v>24</v>
      </c>
      <c r="R39" s="196"/>
      <c r="S39" s="225">
        <f t="shared" si="2"/>
        <v>0</v>
      </c>
      <c r="T39" s="231">
        <f t="shared" si="3"/>
        <v>0</v>
      </c>
      <c r="V39" s="215"/>
    </row>
    <row r="40" spans="1:22" s="165" customFormat="1" ht="24.95" customHeight="1" x14ac:dyDescent="0.25">
      <c r="A40" s="191">
        <v>10</v>
      </c>
      <c r="B40" s="192" t="s">
        <v>178</v>
      </c>
      <c r="C40" s="174">
        <v>9639</v>
      </c>
      <c r="D40" s="193">
        <v>0</v>
      </c>
      <c r="E40" s="193">
        <v>2066</v>
      </c>
      <c r="F40" s="193">
        <v>7573</v>
      </c>
      <c r="G40" s="193">
        <v>0</v>
      </c>
      <c r="H40" s="176">
        <v>7419</v>
      </c>
      <c r="I40" s="195">
        <v>7348</v>
      </c>
      <c r="J40" s="195">
        <v>71</v>
      </c>
      <c r="K40" s="176">
        <v>2220</v>
      </c>
      <c r="L40" s="195">
        <v>1988</v>
      </c>
      <c r="M40" s="195">
        <v>232</v>
      </c>
      <c r="N40" s="176">
        <v>9632</v>
      </c>
      <c r="O40" s="195">
        <v>7344</v>
      </c>
      <c r="P40" s="195">
        <v>71</v>
      </c>
      <c r="Q40" s="195">
        <v>2217</v>
      </c>
      <c r="R40" s="196"/>
      <c r="S40" s="225">
        <f t="shared" si="2"/>
        <v>0</v>
      </c>
      <c r="T40" s="231">
        <f t="shared" si="3"/>
        <v>0</v>
      </c>
      <c r="V40" s="215"/>
    </row>
    <row r="41" spans="1:22" s="165" customFormat="1" ht="36" customHeight="1" x14ac:dyDescent="0.25">
      <c r="A41" s="191">
        <v>11</v>
      </c>
      <c r="B41" s="192" t="s">
        <v>179</v>
      </c>
      <c r="C41" s="174">
        <v>6</v>
      </c>
      <c r="D41" s="193">
        <v>0</v>
      </c>
      <c r="E41" s="193">
        <v>1</v>
      </c>
      <c r="F41" s="193">
        <v>5</v>
      </c>
      <c r="G41" s="193">
        <v>0</v>
      </c>
      <c r="H41" s="176">
        <v>5</v>
      </c>
      <c r="I41" s="195">
        <v>5</v>
      </c>
      <c r="J41" s="195">
        <v>0</v>
      </c>
      <c r="K41" s="176">
        <v>1</v>
      </c>
      <c r="L41" s="195">
        <v>1</v>
      </c>
      <c r="M41" s="195">
        <v>0</v>
      </c>
      <c r="N41" s="176">
        <v>6</v>
      </c>
      <c r="O41" s="195">
        <v>5</v>
      </c>
      <c r="P41" s="195">
        <v>0</v>
      </c>
      <c r="Q41" s="195">
        <v>1</v>
      </c>
      <c r="R41" s="196"/>
      <c r="S41" s="225">
        <f t="shared" si="2"/>
        <v>0</v>
      </c>
      <c r="T41" s="231">
        <f t="shared" si="3"/>
        <v>0</v>
      </c>
      <c r="V41" s="215"/>
    </row>
    <row r="42" spans="1:22" s="165" customFormat="1" ht="24.95" customHeight="1" x14ac:dyDescent="0.25">
      <c r="A42" s="191">
        <v>12</v>
      </c>
      <c r="B42" s="192" t="s">
        <v>180</v>
      </c>
      <c r="C42" s="174">
        <v>794</v>
      </c>
      <c r="D42" s="193">
        <v>0</v>
      </c>
      <c r="E42" s="193">
        <v>82</v>
      </c>
      <c r="F42" s="193">
        <v>712</v>
      </c>
      <c r="G42" s="193">
        <v>0</v>
      </c>
      <c r="H42" s="176">
        <v>757</v>
      </c>
      <c r="I42" s="195">
        <v>749</v>
      </c>
      <c r="J42" s="195">
        <v>8</v>
      </c>
      <c r="K42" s="176">
        <v>37</v>
      </c>
      <c r="L42" s="195">
        <v>35</v>
      </c>
      <c r="M42" s="195">
        <v>2</v>
      </c>
      <c r="N42" s="176">
        <v>794</v>
      </c>
      <c r="O42" s="195">
        <v>749</v>
      </c>
      <c r="P42" s="195">
        <v>8</v>
      </c>
      <c r="Q42" s="195">
        <v>37</v>
      </c>
      <c r="R42" s="196"/>
      <c r="S42" s="225">
        <f t="shared" si="2"/>
        <v>0</v>
      </c>
      <c r="T42" s="231">
        <f t="shared" si="3"/>
        <v>0</v>
      </c>
      <c r="V42" s="215"/>
    </row>
    <row r="43" spans="1:22" s="165" customFormat="1" ht="24.95" customHeight="1" x14ac:dyDescent="0.25">
      <c r="A43" s="191">
        <v>13</v>
      </c>
      <c r="B43" s="192" t="s">
        <v>181</v>
      </c>
      <c r="C43" s="174">
        <v>8</v>
      </c>
      <c r="D43" s="193">
        <v>0</v>
      </c>
      <c r="E43" s="193">
        <v>2</v>
      </c>
      <c r="F43" s="193">
        <v>6</v>
      </c>
      <c r="G43" s="193">
        <v>0</v>
      </c>
      <c r="H43" s="176">
        <v>7</v>
      </c>
      <c r="I43" s="195">
        <v>7</v>
      </c>
      <c r="J43" s="195">
        <v>0</v>
      </c>
      <c r="K43" s="176">
        <v>1</v>
      </c>
      <c r="L43" s="195">
        <v>1</v>
      </c>
      <c r="M43" s="195">
        <v>0</v>
      </c>
      <c r="N43" s="176">
        <v>0</v>
      </c>
      <c r="O43" s="195">
        <v>0</v>
      </c>
      <c r="P43" s="195">
        <v>0</v>
      </c>
      <c r="Q43" s="195">
        <v>0</v>
      </c>
      <c r="R43" s="196"/>
      <c r="S43" s="225">
        <f t="shared" si="2"/>
        <v>0</v>
      </c>
      <c r="T43" s="231">
        <f t="shared" si="3"/>
        <v>0</v>
      </c>
      <c r="V43" s="215"/>
    </row>
    <row r="44" spans="1:22" s="165" customFormat="1" ht="24.95" customHeight="1" x14ac:dyDescent="0.25">
      <c r="A44" s="191">
        <v>14</v>
      </c>
      <c r="B44" s="192" t="s">
        <v>182</v>
      </c>
      <c r="C44" s="174">
        <v>1141</v>
      </c>
      <c r="D44" s="193">
        <v>0</v>
      </c>
      <c r="E44" s="193">
        <v>143</v>
      </c>
      <c r="F44" s="193">
        <v>998</v>
      </c>
      <c r="G44" s="193">
        <v>0</v>
      </c>
      <c r="H44" s="176">
        <v>947</v>
      </c>
      <c r="I44" s="195">
        <v>938</v>
      </c>
      <c r="J44" s="195">
        <v>9</v>
      </c>
      <c r="K44" s="176">
        <v>194</v>
      </c>
      <c r="L44" s="195">
        <v>190</v>
      </c>
      <c r="M44" s="195">
        <v>4</v>
      </c>
      <c r="N44" s="176">
        <v>1141</v>
      </c>
      <c r="O44" s="195">
        <v>938</v>
      </c>
      <c r="P44" s="195">
        <v>9</v>
      </c>
      <c r="Q44" s="195">
        <v>194</v>
      </c>
      <c r="R44" s="196"/>
      <c r="S44" s="225">
        <f t="shared" si="2"/>
        <v>0</v>
      </c>
      <c r="T44" s="231">
        <f t="shared" si="3"/>
        <v>0</v>
      </c>
      <c r="V44" s="215"/>
    </row>
    <row r="45" spans="1:22" s="165" customFormat="1" ht="24.95" customHeight="1" x14ac:dyDescent="0.25">
      <c r="A45" s="191">
        <v>15</v>
      </c>
      <c r="B45" s="192" t="s">
        <v>183</v>
      </c>
      <c r="C45" s="174">
        <v>16</v>
      </c>
      <c r="D45" s="193">
        <v>0</v>
      </c>
      <c r="E45" s="193">
        <v>16</v>
      </c>
      <c r="F45" s="193">
        <v>0</v>
      </c>
      <c r="G45" s="193">
        <v>0</v>
      </c>
      <c r="H45" s="176">
        <v>16</v>
      </c>
      <c r="I45" s="195">
        <v>16</v>
      </c>
      <c r="J45" s="195">
        <v>0</v>
      </c>
      <c r="K45" s="176">
        <v>0</v>
      </c>
      <c r="L45" s="195">
        <v>0</v>
      </c>
      <c r="M45" s="195">
        <v>0</v>
      </c>
      <c r="N45" s="176">
        <v>16</v>
      </c>
      <c r="O45" s="195">
        <v>16</v>
      </c>
      <c r="P45" s="195">
        <v>0</v>
      </c>
      <c r="Q45" s="195">
        <v>0</v>
      </c>
      <c r="R45" s="196"/>
      <c r="S45" s="225">
        <f t="shared" si="2"/>
        <v>0</v>
      </c>
      <c r="T45" s="231">
        <f t="shared" si="3"/>
        <v>0</v>
      </c>
      <c r="V45" s="215"/>
    </row>
    <row r="46" spans="1:22" s="165" customFormat="1" ht="24.95" customHeight="1" x14ac:dyDescent="0.25">
      <c r="A46" s="197">
        <v>16</v>
      </c>
      <c r="B46" s="198" t="s">
        <v>184</v>
      </c>
      <c r="C46" s="181">
        <v>26</v>
      </c>
      <c r="D46" s="199">
        <v>0</v>
      </c>
      <c r="E46" s="199">
        <v>3</v>
      </c>
      <c r="F46" s="199">
        <v>23</v>
      </c>
      <c r="G46" s="199">
        <v>0</v>
      </c>
      <c r="H46" s="183">
        <v>24</v>
      </c>
      <c r="I46" s="201">
        <v>24</v>
      </c>
      <c r="J46" s="201">
        <v>0</v>
      </c>
      <c r="K46" s="183">
        <v>2</v>
      </c>
      <c r="L46" s="201">
        <v>1</v>
      </c>
      <c r="M46" s="201">
        <v>1</v>
      </c>
      <c r="N46" s="183">
        <v>26</v>
      </c>
      <c r="O46" s="201">
        <v>24</v>
      </c>
      <c r="P46" s="201">
        <v>0</v>
      </c>
      <c r="Q46" s="201">
        <v>2</v>
      </c>
      <c r="R46" s="202"/>
      <c r="S46" s="226">
        <f t="shared" si="2"/>
        <v>0</v>
      </c>
      <c r="T46" s="232">
        <f t="shared" si="3"/>
        <v>0</v>
      </c>
      <c r="V46" s="215"/>
    </row>
    <row r="47" spans="1:22" s="47" customFormat="1" ht="35.25" customHeight="1" x14ac:dyDescent="0.25">
      <c r="A47" s="218" t="s">
        <v>19</v>
      </c>
      <c r="B47" s="221" t="s">
        <v>147</v>
      </c>
      <c r="C47" s="223">
        <v>124142</v>
      </c>
      <c r="D47" s="223">
        <v>0</v>
      </c>
      <c r="E47" s="223">
        <v>1208</v>
      </c>
      <c r="F47" s="223">
        <v>118679</v>
      </c>
      <c r="G47" s="223">
        <v>4255</v>
      </c>
      <c r="H47" s="223">
        <v>122261</v>
      </c>
      <c r="I47" s="223">
        <v>122055</v>
      </c>
      <c r="J47" s="223">
        <v>206</v>
      </c>
      <c r="K47" s="223">
        <v>1881</v>
      </c>
      <c r="L47" s="223">
        <v>1359</v>
      </c>
      <c r="M47" s="223">
        <v>522</v>
      </c>
      <c r="N47" s="223">
        <v>124142</v>
      </c>
      <c r="O47" s="223">
        <v>122055</v>
      </c>
      <c r="P47" s="223">
        <v>206</v>
      </c>
      <c r="Q47" s="223">
        <v>1881</v>
      </c>
      <c r="R47" s="223">
        <v>4325</v>
      </c>
      <c r="S47" s="227">
        <f t="shared" si="2"/>
        <v>6.9114401250181243E-2</v>
      </c>
      <c r="T47" s="227">
        <f t="shared" si="3"/>
        <v>0</v>
      </c>
      <c r="V47" s="215"/>
    </row>
    <row r="48" spans="1:22" s="165" customFormat="1" ht="24.95" customHeight="1" x14ac:dyDescent="0.25">
      <c r="A48" s="185">
        <v>1</v>
      </c>
      <c r="B48" s="186" t="s">
        <v>169</v>
      </c>
      <c r="C48" s="168">
        <v>258</v>
      </c>
      <c r="D48" s="189">
        <v>0</v>
      </c>
      <c r="E48" s="189">
        <v>0</v>
      </c>
      <c r="F48" s="189">
        <v>258</v>
      </c>
      <c r="G48" s="189">
        <v>0</v>
      </c>
      <c r="H48" s="188">
        <v>257</v>
      </c>
      <c r="I48" s="189">
        <v>257</v>
      </c>
      <c r="J48" s="189">
        <v>0</v>
      </c>
      <c r="K48" s="188">
        <v>1</v>
      </c>
      <c r="L48" s="189">
        <v>0</v>
      </c>
      <c r="M48" s="189">
        <v>1</v>
      </c>
      <c r="N48" s="188">
        <v>258</v>
      </c>
      <c r="O48" s="189">
        <v>257</v>
      </c>
      <c r="P48" s="189">
        <v>0</v>
      </c>
      <c r="Q48" s="189">
        <v>1</v>
      </c>
      <c r="R48" s="190">
        <v>0</v>
      </c>
      <c r="S48" s="224">
        <f t="shared" si="2"/>
        <v>0</v>
      </c>
      <c r="T48" s="230">
        <f t="shared" si="3"/>
        <v>0</v>
      </c>
      <c r="V48" s="215"/>
    </row>
    <row r="49" spans="1:22" s="165" customFormat="1" ht="24.95" customHeight="1" x14ac:dyDescent="0.25">
      <c r="A49" s="191">
        <v>2</v>
      </c>
      <c r="B49" s="192" t="s">
        <v>170</v>
      </c>
      <c r="C49" s="174">
        <v>1</v>
      </c>
      <c r="D49" s="193">
        <v>0</v>
      </c>
      <c r="E49" s="193">
        <v>1</v>
      </c>
      <c r="F49" s="193">
        <v>0</v>
      </c>
      <c r="G49" s="193">
        <v>0</v>
      </c>
      <c r="H49" s="194">
        <v>1</v>
      </c>
      <c r="I49" s="195">
        <v>1</v>
      </c>
      <c r="J49" s="195">
        <v>0</v>
      </c>
      <c r="K49" s="194">
        <v>0</v>
      </c>
      <c r="L49" s="195">
        <v>0</v>
      </c>
      <c r="M49" s="195">
        <v>0</v>
      </c>
      <c r="N49" s="194">
        <v>1</v>
      </c>
      <c r="O49" s="195">
        <v>1</v>
      </c>
      <c r="P49" s="195">
        <v>0</v>
      </c>
      <c r="Q49" s="195">
        <v>0</v>
      </c>
      <c r="R49" s="196">
        <v>0</v>
      </c>
      <c r="S49" s="225">
        <f t="shared" si="2"/>
        <v>0</v>
      </c>
      <c r="T49" s="231">
        <f t="shared" si="3"/>
        <v>0</v>
      </c>
      <c r="V49" s="215"/>
    </row>
    <row r="50" spans="1:22" s="165" customFormat="1" ht="24.95" customHeight="1" x14ac:dyDescent="0.25">
      <c r="A50" s="191">
        <v>3</v>
      </c>
      <c r="B50" s="192" t="s">
        <v>172</v>
      </c>
      <c r="C50" s="174">
        <v>0</v>
      </c>
      <c r="D50" s="195">
        <v>0</v>
      </c>
      <c r="E50" s="195">
        <v>0</v>
      </c>
      <c r="F50" s="195">
        <v>0</v>
      </c>
      <c r="G50" s="195">
        <v>0</v>
      </c>
      <c r="H50" s="194">
        <v>0</v>
      </c>
      <c r="I50" s="195">
        <v>0</v>
      </c>
      <c r="J50" s="195">
        <v>0</v>
      </c>
      <c r="K50" s="194">
        <v>0</v>
      </c>
      <c r="L50" s="195">
        <v>0</v>
      </c>
      <c r="M50" s="195">
        <v>0</v>
      </c>
      <c r="N50" s="194">
        <v>0</v>
      </c>
      <c r="O50" s="195">
        <v>0</v>
      </c>
      <c r="P50" s="195">
        <v>0</v>
      </c>
      <c r="Q50" s="195">
        <v>0</v>
      </c>
      <c r="R50" s="196">
        <v>0</v>
      </c>
      <c r="S50" s="225">
        <f t="shared" si="2"/>
        <v>0</v>
      </c>
      <c r="T50" s="231">
        <f t="shared" si="3"/>
        <v>0</v>
      </c>
      <c r="V50" s="215"/>
    </row>
    <row r="51" spans="1:22" s="165" customFormat="1" ht="24.95" customHeight="1" x14ac:dyDescent="0.25">
      <c r="A51" s="191">
        <v>4</v>
      </c>
      <c r="B51" s="192" t="s">
        <v>185</v>
      </c>
      <c r="C51" s="174">
        <v>0</v>
      </c>
      <c r="D51" s="193">
        <v>0</v>
      </c>
      <c r="E51" s="193">
        <v>0</v>
      </c>
      <c r="F51" s="193">
        <v>0</v>
      </c>
      <c r="G51" s="193">
        <v>0</v>
      </c>
      <c r="H51" s="194">
        <v>0</v>
      </c>
      <c r="I51" s="195">
        <v>0</v>
      </c>
      <c r="J51" s="195">
        <v>0</v>
      </c>
      <c r="K51" s="194">
        <v>0</v>
      </c>
      <c r="L51" s="195">
        <v>0</v>
      </c>
      <c r="M51" s="195">
        <v>0</v>
      </c>
      <c r="N51" s="194">
        <v>0</v>
      </c>
      <c r="O51" s="195">
        <v>0</v>
      </c>
      <c r="P51" s="195">
        <v>0</v>
      </c>
      <c r="Q51" s="195">
        <v>0</v>
      </c>
      <c r="R51" s="196">
        <v>0</v>
      </c>
      <c r="S51" s="225">
        <f t="shared" si="2"/>
        <v>0</v>
      </c>
      <c r="T51" s="231">
        <f t="shared" si="3"/>
        <v>0</v>
      </c>
      <c r="V51" s="215"/>
    </row>
    <row r="52" spans="1:22" s="165" customFormat="1" ht="24.95" customHeight="1" x14ac:dyDescent="0.25">
      <c r="A52" s="191">
        <v>5</v>
      </c>
      <c r="B52" s="192" t="s">
        <v>174</v>
      </c>
      <c r="C52" s="174">
        <v>15311</v>
      </c>
      <c r="D52" s="195">
        <v>0</v>
      </c>
      <c r="E52" s="195">
        <v>731</v>
      </c>
      <c r="F52" s="195">
        <v>10546</v>
      </c>
      <c r="G52" s="195">
        <v>4034</v>
      </c>
      <c r="H52" s="194">
        <v>13744</v>
      </c>
      <c r="I52" s="195">
        <v>13722</v>
      </c>
      <c r="J52" s="195">
        <v>22</v>
      </c>
      <c r="K52" s="194">
        <v>1567</v>
      </c>
      <c r="L52" s="195">
        <v>1181</v>
      </c>
      <c r="M52" s="195">
        <v>386</v>
      </c>
      <c r="N52" s="194">
        <v>15311</v>
      </c>
      <c r="O52" s="195">
        <v>13722</v>
      </c>
      <c r="P52" s="195">
        <v>22</v>
      </c>
      <c r="Q52" s="195">
        <v>1567</v>
      </c>
      <c r="R52" s="196">
        <v>4034</v>
      </c>
      <c r="S52" s="225">
        <f t="shared" si="2"/>
        <v>0.52694141466919209</v>
      </c>
      <c r="T52" s="231">
        <f t="shared" si="3"/>
        <v>0</v>
      </c>
      <c r="V52" s="215"/>
    </row>
    <row r="53" spans="1:22" s="165" customFormat="1" ht="24.95" customHeight="1" x14ac:dyDescent="0.25">
      <c r="A53" s="191">
        <v>6</v>
      </c>
      <c r="B53" s="192" t="s">
        <v>175</v>
      </c>
      <c r="C53" s="174">
        <v>29</v>
      </c>
      <c r="D53" s="193">
        <v>0</v>
      </c>
      <c r="E53" s="193">
        <v>0</v>
      </c>
      <c r="F53" s="193">
        <v>29</v>
      </c>
      <c r="G53" s="193">
        <v>0</v>
      </c>
      <c r="H53" s="194">
        <v>28</v>
      </c>
      <c r="I53" s="195">
        <v>28</v>
      </c>
      <c r="J53" s="195">
        <v>0</v>
      </c>
      <c r="K53" s="194">
        <v>1</v>
      </c>
      <c r="L53" s="195">
        <v>0</v>
      </c>
      <c r="M53" s="195">
        <v>1</v>
      </c>
      <c r="N53" s="194">
        <v>29</v>
      </c>
      <c r="O53" s="195">
        <v>28</v>
      </c>
      <c r="P53" s="195">
        <v>0</v>
      </c>
      <c r="Q53" s="195">
        <v>1</v>
      </c>
      <c r="R53" s="196">
        <v>0</v>
      </c>
      <c r="S53" s="225">
        <f t="shared" si="2"/>
        <v>0</v>
      </c>
      <c r="T53" s="231">
        <f t="shared" si="3"/>
        <v>0</v>
      </c>
      <c r="V53" s="215"/>
    </row>
    <row r="54" spans="1:22" s="165" customFormat="1" ht="24.95" customHeight="1" x14ac:dyDescent="0.25">
      <c r="A54" s="191">
        <v>7</v>
      </c>
      <c r="B54" s="192" t="s">
        <v>176</v>
      </c>
      <c r="C54" s="174">
        <v>26</v>
      </c>
      <c r="D54" s="195">
        <v>0</v>
      </c>
      <c r="E54" s="195">
        <v>3</v>
      </c>
      <c r="F54" s="195">
        <v>23</v>
      </c>
      <c r="G54" s="195">
        <v>0</v>
      </c>
      <c r="H54" s="194">
        <v>26</v>
      </c>
      <c r="I54" s="195">
        <v>26</v>
      </c>
      <c r="J54" s="195">
        <v>0</v>
      </c>
      <c r="K54" s="194">
        <v>0</v>
      </c>
      <c r="L54" s="195">
        <v>0</v>
      </c>
      <c r="M54" s="195">
        <v>0</v>
      </c>
      <c r="N54" s="194">
        <v>26</v>
      </c>
      <c r="O54" s="195">
        <v>26</v>
      </c>
      <c r="P54" s="195">
        <v>0</v>
      </c>
      <c r="Q54" s="195">
        <v>0</v>
      </c>
      <c r="R54" s="196">
        <v>0</v>
      </c>
      <c r="S54" s="225">
        <f t="shared" si="2"/>
        <v>0</v>
      </c>
      <c r="T54" s="231">
        <f t="shared" si="3"/>
        <v>0</v>
      </c>
      <c r="V54" s="215"/>
    </row>
    <row r="55" spans="1:22" s="165" customFormat="1" ht="24.95" customHeight="1" x14ac:dyDescent="0.25">
      <c r="A55" s="191">
        <v>8</v>
      </c>
      <c r="B55" s="192" t="s">
        <v>177</v>
      </c>
      <c r="C55" s="174">
        <v>0</v>
      </c>
      <c r="D55" s="193">
        <v>0</v>
      </c>
      <c r="E55" s="193">
        <v>0</v>
      </c>
      <c r="F55" s="193">
        <v>0</v>
      </c>
      <c r="G55" s="193">
        <v>0</v>
      </c>
      <c r="H55" s="194">
        <v>0</v>
      </c>
      <c r="I55" s="195">
        <v>0</v>
      </c>
      <c r="J55" s="195">
        <v>0</v>
      </c>
      <c r="K55" s="194">
        <v>0</v>
      </c>
      <c r="L55" s="195">
        <v>0</v>
      </c>
      <c r="M55" s="195">
        <v>0</v>
      </c>
      <c r="N55" s="194">
        <v>0</v>
      </c>
      <c r="O55" s="195">
        <v>0</v>
      </c>
      <c r="P55" s="195">
        <v>0</v>
      </c>
      <c r="Q55" s="195">
        <v>0</v>
      </c>
      <c r="R55" s="196">
        <v>0</v>
      </c>
      <c r="S55" s="225">
        <f t="shared" si="2"/>
        <v>0</v>
      </c>
      <c r="T55" s="231">
        <f t="shared" si="3"/>
        <v>0</v>
      </c>
      <c r="V55" s="215"/>
    </row>
    <row r="56" spans="1:22" s="165" customFormat="1" ht="24.95" customHeight="1" x14ac:dyDescent="0.25">
      <c r="A56" s="191">
        <v>9</v>
      </c>
      <c r="B56" s="192" t="s">
        <v>178</v>
      </c>
      <c r="C56" s="174">
        <v>2721</v>
      </c>
      <c r="D56" s="195">
        <v>0</v>
      </c>
      <c r="E56" s="195">
        <v>96</v>
      </c>
      <c r="F56" s="195">
        <v>2625</v>
      </c>
      <c r="G56" s="195">
        <v>0</v>
      </c>
      <c r="H56" s="194">
        <v>2660</v>
      </c>
      <c r="I56" s="195">
        <v>2658</v>
      </c>
      <c r="J56" s="195">
        <v>2</v>
      </c>
      <c r="K56" s="194">
        <v>61</v>
      </c>
      <c r="L56" s="195">
        <v>53</v>
      </c>
      <c r="M56" s="195">
        <v>8</v>
      </c>
      <c r="N56" s="194">
        <v>2721</v>
      </c>
      <c r="O56" s="195">
        <v>2658</v>
      </c>
      <c r="P56" s="195">
        <v>2</v>
      </c>
      <c r="Q56" s="195">
        <v>61</v>
      </c>
      <c r="R56" s="196">
        <v>0</v>
      </c>
      <c r="S56" s="225">
        <f t="shared" si="2"/>
        <v>0</v>
      </c>
      <c r="T56" s="231">
        <f t="shared" si="3"/>
        <v>0</v>
      </c>
      <c r="V56" s="215"/>
    </row>
    <row r="57" spans="1:22" s="165" customFormat="1" ht="24.95" customHeight="1" x14ac:dyDescent="0.25">
      <c r="A57" s="191">
        <v>10</v>
      </c>
      <c r="B57" s="192" t="s">
        <v>180</v>
      </c>
      <c r="C57" s="174">
        <v>104310</v>
      </c>
      <c r="D57" s="193">
        <v>0</v>
      </c>
      <c r="E57" s="193">
        <v>374</v>
      </c>
      <c r="F57" s="193">
        <v>103715</v>
      </c>
      <c r="G57" s="193">
        <v>221</v>
      </c>
      <c r="H57" s="194">
        <v>104060</v>
      </c>
      <c r="I57" s="195">
        <v>103914</v>
      </c>
      <c r="J57" s="195">
        <v>146</v>
      </c>
      <c r="K57" s="194">
        <v>250</v>
      </c>
      <c r="L57" s="195">
        <v>125</v>
      </c>
      <c r="M57" s="195">
        <v>125</v>
      </c>
      <c r="N57" s="194">
        <v>104310</v>
      </c>
      <c r="O57" s="195">
        <v>103914</v>
      </c>
      <c r="P57" s="195">
        <v>146</v>
      </c>
      <c r="Q57" s="195">
        <v>250</v>
      </c>
      <c r="R57" s="196">
        <v>291</v>
      </c>
      <c r="S57" s="225">
        <f t="shared" si="2"/>
        <v>4.9084459783338124E-3</v>
      </c>
      <c r="T57" s="231">
        <f t="shared" si="3"/>
        <v>0</v>
      </c>
      <c r="V57" s="215"/>
    </row>
    <row r="58" spans="1:22" s="165" customFormat="1" ht="24.95" customHeight="1" x14ac:dyDescent="0.25">
      <c r="A58" s="191">
        <v>11</v>
      </c>
      <c r="B58" s="192" t="s">
        <v>181</v>
      </c>
      <c r="C58" s="174">
        <v>1</v>
      </c>
      <c r="D58" s="195">
        <v>0</v>
      </c>
      <c r="E58" s="195">
        <v>1</v>
      </c>
      <c r="F58" s="195">
        <v>0</v>
      </c>
      <c r="G58" s="195">
        <v>0</v>
      </c>
      <c r="H58" s="194">
        <v>1</v>
      </c>
      <c r="I58" s="195">
        <v>1</v>
      </c>
      <c r="J58" s="195">
        <v>0</v>
      </c>
      <c r="K58" s="194">
        <v>0</v>
      </c>
      <c r="L58" s="195">
        <v>0</v>
      </c>
      <c r="M58" s="195">
        <v>0</v>
      </c>
      <c r="N58" s="194">
        <v>1</v>
      </c>
      <c r="O58" s="195">
        <v>1</v>
      </c>
      <c r="P58" s="195">
        <v>0</v>
      </c>
      <c r="Q58" s="195">
        <v>0</v>
      </c>
      <c r="R58" s="196">
        <v>0</v>
      </c>
      <c r="S58" s="225">
        <f t="shared" si="2"/>
        <v>0</v>
      </c>
      <c r="T58" s="231">
        <f t="shared" si="3"/>
        <v>0</v>
      </c>
      <c r="V58" s="215"/>
    </row>
    <row r="59" spans="1:22" s="165" customFormat="1" ht="24.95" customHeight="1" x14ac:dyDescent="0.25">
      <c r="A59" s="191">
        <v>12</v>
      </c>
      <c r="B59" s="192" t="s">
        <v>182</v>
      </c>
      <c r="C59" s="174">
        <v>34</v>
      </c>
      <c r="D59" s="193">
        <v>0</v>
      </c>
      <c r="E59" s="193">
        <v>0</v>
      </c>
      <c r="F59" s="193">
        <v>34</v>
      </c>
      <c r="G59" s="193">
        <v>0</v>
      </c>
      <c r="H59" s="194">
        <v>34</v>
      </c>
      <c r="I59" s="195">
        <v>34</v>
      </c>
      <c r="J59" s="195">
        <v>0</v>
      </c>
      <c r="K59" s="194">
        <v>0</v>
      </c>
      <c r="L59" s="195">
        <v>0</v>
      </c>
      <c r="M59" s="195">
        <v>0</v>
      </c>
      <c r="N59" s="194">
        <v>34</v>
      </c>
      <c r="O59" s="195">
        <v>34</v>
      </c>
      <c r="P59" s="195">
        <v>0</v>
      </c>
      <c r="Q59" s="195">
        <v>0</v>
      </c>
      <c r="R59" s="196">
        <v>0</v>
      </c>
      <c r="S59" s="225">
        <f t="shared" si="2"/>
        <v>0</v>
      </c>
      <c r="T59" s="231">
        <f t="shared" si="3"/>
        <v>0</v>
      </c>
      <c r="V59" s="215"/>
    </row>
    <row r="60" spans="1:22" s="165" customFormat="1" ht="24.95" customHeight="1" x14ac:dyDescent="0.25">
      <c r="A60" s="191">
        <v>13</v>
      </c>
      <c r="B60" s="192" t="s">
        <v>183</v>
      </c>
      <c r="C60" s="174">
        <v>1337</v>
      </c>
      <c r="D60" s="195">
        <v>0</v>
      </c>
      <c r="E60" s="195">
        <v>2</v>
      </c>
      <c r="F60" s="195">
        <v>1335</v>
      </c>
      <c r="G60" s="195">
        <v>0</v>
      </c>
      <c r="H60" s="194">
        <v>1336</v>
      </c>
      <c r="I60" s="195">
        <v>1300</v>
      </c>
      <c r="J60" s="195">
        <v>36</v>
      </c>
      <c r="K60" s="194">
        <v>1</v>
      </c>
      <c r="L60" s="195">
        <v>0</v>
      </c>
      <c r="M60" s="195">
        <v>1</v>
      </c>
      <c r="N60" s="194">
        <v>1337</v>
      </c>
      <c r="O60" s="195">
        <v>1300</v>
      </c>
      <c r="P60" s="195">
        <v>36</v>
      </c>
      <c r="Q60" s="195">
        <v>1</v>
      </c>
      <c r="R60" s="196">
        <v>0</v>
      </c>
      <c r="S60" s="225">
        <f t="shared" si="2"/>
        <v>0</v>
      </c>
      <c r="T60" s="231">
        <f t="shared" si="3"/>
        <v>0</v>
      </c>
      <c r="V60" s="215"/>
    </row>
    <row r="61" spans="1:22" s="165" customFormat="1" ht="24.95" customHeight="1" x14ac:dyDescent="0.25">
      <c r="A61" s="197">
        <v>14</v>
      </c>
      <c r="B61" s="198" t="s">
        <v>184</v>
      </c>
      <c r="C61" s="181">
        <v>114</v>
      </c>
      <c r="D61" s="199">
        <v>0</v>
      </c>
      <c r="E61" s="199">
        <v>0</v>
      </c>
      <c r="F61" s="199">
        <v>114</v>
      </c>
      <c r="G61" s="199">
        <v>0</v>
      </c>
      <c r="H61" s="200">
        <v>114</v>
      </c>
      <c r="I61" s="201">
        <v>114</v>
      </c>
      <c r="J61" s="201">
        <v>0</v>
      </c>
      <c r="K61" s="200">
        <v>0</v>
      </c>
      <c r="L61" s="201">
        <v>0</v>
      </c>
      <c r="M61" s="201">
        <v>0</v>
      </c>
      <c r="N61" s="200">
        <v>114</v>
      </c>
      <c r="O61" s="201">
        <v>114</v>
      </c>
      <c r="P61" s="201">
        <v>0</v>
      </c>
      <c r="Q61" s="201">
        <v>0</v>
      </c>
      <c r="R61" s="202">
        <v>0</v>
      </c>
      <c r="S61" s="226">
        <f t="shared" si="2"/>
        <v>0</v>
      </c>
      <c r="T61" s="232">
        <f t="shared" si="3"/>
        <v>0</v>
      </c>
      <c r="V61" s="215"/>
    </row>
    <row r="62" spans="1:22" s="40" customFormat="1" ht="30" customHeight="1" x14ac:dyDescent="0.25">
      <c r="A62" s="163"/>
      <c r="B62" s="161" t="s">
        <v>74</v>
      </c>
      <c r="C62" s="164">
        <f>SUM(D62:G62)</f>
        <v>192628</v>
      </c>
      <c r="D62" s="164">
        <f t="shared" ref="D62:R62" si="8">D10+D30+D47</f>
        <v>4095</v>
      </c>
      <c r="E62" s="164">
        <f t="shared" si="8"/>
        <v>10801</v>
      </c>
      <c r="F62" s="164">
        <f t="shared" si="8"/>
        <v>172478</v>
      </c>
      <c r="G62" s="164">
        <f t="shared" si="8"/>
        <v>5254</v>
      </c>
      <c r="H62" s="164">
        <f>SUM(I62:J62)</f>
        <v>182466</v>
      </c>
      <c r="I62" s="164">
        <f t="shared" si="8"/>
        <v>181234</v>
      </c>
      <c r="J62" s="164">
        <f t="shared" si="8"/>
        <v>1232</v>
      </c>
      <c r="K62" s="164">
        <f>SUM(L62:M62)</f>
        <v>10162</v>
      </c>
      <c r="L62" s="164">
        <f t="shared" si="8"/>
        <v>9229</v>
      </c>
      <c r="M62" s="164">
        <f t="shared" si="8"/>
        <v>933</v>
      </c>
      <c r="N62" s="164">
        <f>SUM(O62:Q62)</f>
        <v>187825</v>
      </c>
      <c r="O62" s="164">
        <f t="shared" si="8"/>
        <v>176859</v>
      </c>
      <c r="P62" s="164">
        <f t="shared" si="8"/>
        <v>1232</v>
      </c>
      <c r="Q62" s="164">
        <f t="shared" si="8"/>
        <v>9734</v>
      </c>
      <c r="R62" s="164">
        <f t="shared" si="8"/>
        <v>7195</v>
      </c>
      <c r="S62" s="229">
        <f t="shared" si="2"/>
        <v>6.6279781711699723E-2</v>
      </c>
      <c r="T62" s="229">
        <f t="shared" si="3"/>
        <v>2.1802209503527219E-2</v>
      </c>
      <c r="V62" s="215"/>
    </row>
    <row r="65" spans="3:3" x14ac:dyDescent="0.25">
      <c r="C65" s="215"/>
    </row>
  </sheetData>
  <mergeCells count="24">
    <mergeCell ref="A1:C1"/>
    <mergeCell ref="D1:M1"/>
    <mergeCell ref="N1:Q1"/>
    <mergeCell ref="A2:C2"/>
    <mergeCell ref="D2:M2"/>
    <mergeCell ref="N2:Q2"/>
    <mergeCell ref="A5:A7"/>
    <mergeCell ref="B5:B7"/>
    <mergeCell ref="H5:M5"/>
    <mergeCell ref="N5:Q5"/>
    <mergeCell ref="C6:C7"/>
    <mergeCell ref="H6:J6"/>
    <mergeCell ref="K6:M6"/>
    <mergeCell ref="N6:N7"/>
    <mergeCell ref="O6:P6"/>
    <mergeCell ref="Q6:Q7"/>
    <mergeCell ref="C5:G5"/>
    <mergeCell ref="D6:G6"/>
    <mergeCell ref="R5:S5"/>
    <mergeCell ref="S6:S7"/>
    <mergeCell ref="T5:T7"/>
    <mergeCell ref="R6:R7"/>
    <mergeCell ref="L3:M3"/>
    <mergeCell ref="N3:Q3"/>
  </mergeCells>
  <pageMargins left="0" right="0" top="0.23622047244094499" bottom="0.31496062992126" header="0.31496062992126" footer="0.31496062992126"/>
  <pageSetup paperSize="9" scale="75" orientation="landscape"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topLeftCell="A7" zoomScale="70" zoomScaleNormal="70" workbookViewId="0">
      <selection activeCell="J19" sqref="J19"/>
    </sheetView>
  </sheetViews>
  <sheetFormatPr defaultRowHeight="15.75" x14ac:dyDescent="0.25"/>
  <cols>
    <col min="1" max="1" width="6.125" customWidth="1"/>
    <col min="2" max="2" width="27.25" customWidth="1"/>
    <col min="3" max="3" width="17.75" customWidth="1"/>
    <col min="4" max="4" width="13.125" customWidth="1"/>
    <col min="5" max="5" width="16" customWidth="1"/>
    <col min="6" max="6" width="67.25" customWidth="1"/>
    <col min="7" max="7" width="4.375" customWidth="1"/>
  </cols>
  <sheetData>
    <row r="1" spans="1:8" ht="51" customHeight="1" x14ac:dyDescent="0.25">
      <c r="A1" s="253" t="s">
        <v>144</v>
      </c>
      <c r="B1" s="315"/>
      <c r="C1" s="253" t="s">
        <v>188</v>
      </c>
      <c r="D1" s="253"/>
      <c r="E1" s="253"/>
      <c r="F1" s="42" t="s">
        <v>234</v>
      </c>
    </row>
    <row r="2" spans="1:8" ht="47.25" customHeight="1" x14ac:dyDescent="0.25">
      <c r="B2" s="2"/>
      <c r="C2" s="324" t="s">
        <v>275</v>
      </c>
      <c r="D2" s="324"/>
      <c r="E2" s="324"/>
      <c r="F2" s="46" t="s">
        <v>198</v>
      </c>
    </row>
    <row r="3" spans="1:8" ht="16.5" customHeight="1" x14ac:dyDescent="0.25">
      <c r="B3" s="2"/>
      <c r="C3" s="324"/>
      <c r="D3" s="324"/>
      <c r="E3" s="324"/>
    </row>
    <row r="4" spans="1:8" ht="21.75" customHeight="1" x14ac:dyDescent="0.3">
      <c r="A4" s="6"/>
      <c r="B4" s="316" t="s">
        <v>72</v>
      </c>
      <c r="C4" s="316"/>
      <c r="D4" s="316"/>
      <c r="E4" s="316"/>
      <c r="F4" s="316"/>
    </row>
    <row r="6" spans="1:8" ht="39" customHeight="1" x14ac:dyDescent="0.25">
      <c r="A6" s="320" t="s">
        <v>0</v>
      </c>
      <c r="B6" s="320" t="s">
        <v>248</v>
      </c>
      <c r="C6" s="320" t="s">
        <v>45</v>
      </c>
      <c r="D6" s="318" t="s">
        <v>196</v>
      </c>
      <c r="E6" s="319"/>
      <c r="F6" s="320" t="s">
        <v>46</v>
      </c>
    </row>
    <row r="7" spans="1:8" ht="33.75" customHeight="1" x14ac:dyDescent="0.25">
      <c r="A7" s="321"/>
      <c r="B7" s="321"/>
      <c r="C7" s="321"/>
      <c r="D7" s="24" t="s">
        <v>194</v>
      </c>
      <c r="E7" s="24" t="s">
        <v>195</v>
      </c>
      <c r="F7" s="321"/>
    </row>
    <row r="8" spans="1:8" ht="16.5" x14ac:dyDescent="0.25">
      <c r="A8" s="104"/>
      <c r="B8" s="105">
        <v>1</v>
      </c>
      <c r="C8" s="311">
        <v>2</v>
      </c>
      <c r="D8" s="312"/>
      <c r="E8" s="313"/>
      <c r="F8" s="105">
        <v>3</v>
      </c>
    </row>
    <row r="9" spans="1:8" s="9" customFormat="1" ht="16.5" x14ac:dyDescent="0.25">
      <c r="A9" s="24">
        <v>1</v>
      </c>
      <c r="B9" s="106" t="s">
        <v>169</v>
      </c>
      <c r="C9" s="125">
        <f>D9+E9</f>
        <v>1</v>
      </c>
      <c r="D9" s="126"/>
      <c r="E9" s="126">
        <v>1</v>
      </c>
      <c r="F9" s="127" t="s">
        <v>274</v>
      </c>
    </row>
    <row r="10" spans="1:8" s="9" customFormat="1" ht="16.5" x14ac:dyDescent="0.25">
      <c r="A10" s="24">
        <v>2</v>
      </c>
      <c r="B10" s="107" t="s">
        <v>191</v>
      </c>
      <c r="C10" s="125">
        <f t="shared" ref="C10:C27" si="0">D10+E10</f>
        <v>0</v>
      </c>
      <c r="D10" s="137"/>
      <c r="E10" s="126"/>
      <c r="F10" s="127"/>
    </row>
    <row r="11" spans="1:8" s="9" customFormat="1" ht="16.5" x14ac:dyDescent="0.25">
      <c r="A11" s="24">
        <v>3</v>
      </c>
      <c r="B11" s="107" t="s">
        <v>170</v>
      </c>
      <c r="C11" s="125">
        <f>SUM(D11:E11)</f>
        <v>1</v>
      </c>
      <c r="D11" s="126"/>
      <c r="E11" s="137">
        <v>1</v>
      </c>
      <c r="F11" s="127" t="s">
        <v>279</v>
      </c>
    </row>
    <row r="12" spans="1:8" s="9" customFormat="1" ht="33" x14ac:dyDescent="0.25">
      <c r="A12" s="24">
        <v>4</v>
      </c>
      <c r="B12" s="107" t="s">
        <v>171</v>
      </c>
      <c r="C12" s="144">
        <f t="shared" si="0"/>
        <v>5</v>
      </c>
      <c r="D12" s="126"/>
      <c r="E12" s="137">
        <v>5</v>
      </c>
      <c r="F12" s="128" t="s">
        <v>280</v>
      </c>
    </row>
    <row r="13" spans="1:8" s="9" customFormat="1" ht="16.5" x14ac:dyDescent="0.25">
      <c r="A13" s="24">
        <v>5</v>
      </c>
      <c r="B13" s="107" t="s">
        <v>172</v>
      </c>
      <c r="C13" s="154">
        <f t="shared" si="0"/>
        <v>0</v>
      </c>
      <c r="D13" s="137"/>
      <c r="E13" s="126"/>
      <c r="F13" s="128"/>
    </row>
    <row r="14" spans="1:8" s="9" customFormat="1" ht="16.5" x14ac:dyDescent="0.25">
      <c r="A14" s="24">
        <v>6</v>
      </c>
      <c r="B14" s="107" t="s">
        <v>173</v>
      </c>
      <c r="C14" s="144">
        <f>D14+E14</f>
        <v>6</v>
      </c>
      <c r="D14" s="137">
        <v>1</v>
      </c>
      <c r="E14" s="126">
        <v>5</v>
      </c>
      <c r="F14" s="128" t="s">
        <v>288</v>
      </c>
    </row>
    <row r="15" spans="1:8" s="9" customFormat="1" ht="16.5" x14ac:dyDescent="0.25">
      <c r="A15" s="24">
        <v>7</v>
      </c>
      <c r="B15" s="107" t="s">
        <v>186</v>
      </c>
      <c r="C15" s="125">
        <f t="shared" si="0"/>
        <v>0</v>
      </c>
      <c r="D15" s="137"/>
      <c r="E15" s="126"/>
      <c r="F15" s="127"/>
    </row>
    <row r="16" spans="1:8" s="9" customFormat="1" ht="99" x14ac:dyDescent="0.25">
      <c r="A16" s="24">
        <v>8</v>
      </c>
      <c r="B16" s="107" t="s">
        <v>174</v>
      </c>
      <c r="C16" s="144">
        <f t="shared" si="0"/>
        <v>1059</v>
      </c>
      <c r="D16" s="137"/>
      <c r="E16" s="126">
        <v>1059</v>
      </c>
      <c r="F16" s="138" t="s">
        <v>287</v>
      </c>
      <c r="H16" s="129"/>
    </row>
    <row r="17" spans="1:13" s="9" customFormat="1" ht="16.5" x14ac:dyDescent="0.25">
      <c r="A17" s="24">
        <v>9</v>
      </c>
      <c r="B17" s="107" t="s">
        <v>187</v>
      </c>
      <c r="C17" s="144">
        <f t="shared" si="0"/>
        <v>3</v>
      </c>
      <c r="D17" s="137">
        <v>3</v>
      </c>
      <c r="E17" s="126"/>
      <c r="F17" s="127" t="s">
        <v>272</v>
      </c>
      <c r="H17" s="130"/>
    </row>
    <row r="18" spans="1:13" s="9" customFormat="1" ht="31.5" customHeight="1" x14ac:dyDescent="0.25">
      <c r="A18" s="24">
        <v>10</v>
      </c>
      <c r="B18" s="107" t="s">
        <v>175</v>
      </c>
      <c r="C18" s="154">
        <f t="shared" si="0"/>
        <v>1</v>
      </c>
      <c r="D18" s="126"/>
      <c r="E18" s="137">
        <v>1</v>
      </c>
      <c r="F18" s="127" t="s">
        <v>281</v>
      </c>
      <c r="M18" s="239"/>
    </row>
    <row r="19" spans="1:13" s="9" customFormat="1" ht="16.5" x14ac:dyDescent="0.25">
      <c r="A19" s="24">
        <v>11</v>
      </c>
      <c r="B19" s="107" t="s">
        <v>176</v>
      </c>
      <c r="C19" s="125">
        <f t="shared" si="0"/>
        <v>0</v>
      </c>
      <c r="D19" s="126"/>
      <c r="E19" s="126"/>
      <c r="F19" s="127"/>
      <c r="M19" s="239"/>
    </row>
    <row r="20" spans="1:13" s="9" customFormat="1" ht="16.5" x14ac:dyDescent="0.25">
      <c r="A20" s="24">
        <v>12</v>
      </c>
      <c r="B20" s="107" t="s">
        <v>177</v>
      </c>
      <c r="C20" s="125">
        <f t="shared" si="0"/>
        <v>49</v>
      </c>
      <c r="D20" s="126"/>
      <c r="E20" s="126">
        <v>49</v>
      </c>
      <c r="F20" s="127" t="s">
        <v>282</v>
      </c>
      <c r="M20" s="239"/>
    </row>
    <row r="21" spans="1:13" s="9" customFormat="1" ht="209.25" customHeight="1" x14ac:dyDescent="0.25">
      <c r="A21" s="24">
        <v>13</v>
      </c>
      <c r="B21" s="107" t="s">
        <v>178</v>
      </c>
      <c r="C21" s="144">
        <f t="shared" si="0"/>
        <v>313</v>
      </c>
      <c r="D21" s="126"/>
      <c r="E21" s="126">
        <v>313</v>
      </c>
      <c r="F21" s="128" t="s">
        <v>283</v>
      </c>
      <c r="M21" s="239"/>
    </row>
    <row r="22" spans="1:13" s="9" customFormat="1" ht="39" customHeight="1" x14ac:dyDescent="0.25">
      <c r="A22" s="24">
        <v>14</v>
      </c>
      <c r="B22" s="107" t="s">
        <v>179</v>
      </c>
      <c r="C22" s="125">
        <f t="shared" si="0"/>
        <v>0</v>
      </c>
      <c r="D22" s="126"/>
      <c r="E22" s="126"/>
      <c r="F22" s="127" t="s">
        <v>199</v>
      </c>
      <c r="M22" s="239"/>
    </row>
    <row r="23" spans="1:13" s="9" customFormat="1" ht="119.25" customHeight="1" x14ac:dyDescent="0.25">
      <c r="A23" s="24">
        <v>15</v>
      </c>
      <c r="B23" s="107" t="s">
        <v>180</v>
      </c>
      <c r="C23" s="144">
        <f t="shared" si="0"/>
        <v>312</v>
      </c>
      <c r="D23" s="137">
        <v>31</v>
      </c>
      <c r="E23" s="126">
        <v>281</v>
      </c>
      <c r="F23" s="138" t="s">
        <v>284</v>
      </c>
      <c r="M23" s="239"/>
    </row>
    <row r="24" spans="1:13" s="9" customFormat="1" ht="16.5" x14ac:dyDescent="0.25">
      <c r="A24" s="24">
        <v>16</v>
      </c>
      <c r="B24" s="107" t="s">
        <v>183</v>
      </c>
      <c r="C24" s="144">
        <f t="shared" si="0"/>
        <v>37</v>
      </c>
      <c r="D24" s="137"/>
      <c r="E24" s="126">
        <v>37</v>
      </c>
      <c r="F24" s="128" t="s">
        <v>285</v>
      </c>
      <c r="M24" s="239"/>
    </row>
    <row r="25" spans="1:13" s="9" customFormat="1" ht="16.5" x14ac:dyDescent="0.25">
      <c r="A25" s="24">
        <v>17</v>
      </c>
      <c r="B25" s="107" t="s">
        <v>182</v>
      </c>
      <c r="C25" s="144">
        <f t="shared" si="0"/>
        <v>13</v>
      </c>
      <c r="D25" s="126"/>
      <c r="E25" s="126">
        <v>13</v>
      </c>
      <c r="F25" s="128" t="s">
        <v>286</v>
      </c>
      <c r="M25" s="239"/>
    </row>
    <row r="26" spans="1:13" s="131" customFormat="1" ht="16.5" x14ac:dyDescent="0.25">
      <c r="A26" s="24">
        <v>18</v>
      </c>
      <c r="B26" s="107" t="s">
        <v>184</v>
      </c>
      <c r="C26" s="154">
        <f t="shared" si="0"/>
        <v>1</v>
      </c>
      <c r="D26" s="137"/>
      <c r="E26" s="126">
        <v>1</v>
      </c>
      <c r="F26" s="128" t="s">
        <v>273</v>
      </c>
      <c r="M26" s="239"/>
    </row>
    <row r="27" spans="1:13" s="9" customFormat="1" ht="16.5" x14ac:dyDescent="0.25">
      <c r="A27" s="24">
        <v>19</v>
      </c>
      <c r="B27" s="107" t="s">
        <v>181</v>
      </c>
      <c r="C27" s="125">
        <f t="shared" si="0"/>
        <v>0</v>
      </c>
      <c r="D27" s="126"/>
      <c r="E27" s="126"/>
      <c r="F27" s="127"/>
      <c r="M27" s="239"/>
    </row>
    <row r="28" spans="1:13" s="9" customFormat="1" ht="16.5" x14ac:dyDescent="0.25">
      <c r="A28" s="132"/>
      <c r="B28" s="108" t="s">
        <v>192</v>
      </c>
      <c r="C28" s="133">
        <f>SUM(C9:C27)</f>
        <v>1801</v>
      </c>
      <c r="D28" s="133">
        <f>SUM(D9:D27)</f>
        <v>35</v>
      </c>
      <c r="E28" s="133">
        <f>SUM(E9:E27)</f>
        <v>1766</v>
      </c>
      <c r="F28" s="134"/>
      <c r="M28" s="239"/>
    </row>
    <row r="29" spans="1:13" ht="16.5" x14ac:dyDescent="0.25">
      <c r="A29" s="109"/>
      <c r="B29" s="109"/>
      <c r="C29" s="109"/>
      <c r="D29" s="109"/>
      <c r="E29" s="109"/>
      <c r="F29" s="109"/>
      <c r="L29" s="9"/>
      <c r="M29" s="239"/>
    </row>
    <row r="30" spans="1:13" ht="16.5" x14ac:dyDescent="0.25">
      <c r="A30" s="109"/>
      <c r="B30" s="109"/>
      <c r="C30" s="109"/>
      <c r="D30" s="109"/>
      <c r="E30" s="109"/>
      <c r="F30" s="109"/>
      <c r="M30" s="239"/>
    </row>
    <row r="31" spans="1:13" ht="16.5" x14ac:dyDescent="0.25">
      <c r="A31" s="110"/>
      <c r="B31" s="314" t="s">
        <v>73</v>
      </c>
      <c r="C31" s="314"/>
      <c r="D31" s="314"/>
      <c r="E31" s="314"/>
      <c r="F31" s="314"/>
    </row>
    <row r="32" spans="1:13" ht="16.5" x14ac:dyDescent="0.25">
      <c r="A32" s="110" t="s">
        <v>139</v>
      </c>
      <c r="B32" s="111" t="s">
        <v>249</v>
      </c>
      <c r="C32" s="109"/>
      <c r="D32" s="109"/>
      <c r="E32" s="109"/>
      <c r="F32" s="109"/>
    </row>
    <row r="33" spans="1:6" ht="16.5" x14ac:dyDescent="0.25">
      <c r="A33" s="112" t="s">
        <v>0</v>
      </c>
      <c r="B33" s="113" t="s">
        <v>47</v>
      </c>
      <c r="C33" s="323" t="s">
        <v>48</v>
      </c>
      <c r="D33" s="323"/>
      <c r="E33" s="323"/>
      <c r="F33" s="114" t="s">
        <v>49</v>
      </c>
    </row>
    <row r="34" spans="1:6" ht="16.5" x14ac:dyDescent="0.25">
      <c r="A34" s="104">
        <v>1</v>
      </c>
      <c r="B34" s="115">
        <v>2</v>
      </c>
      <c r="C34" s="310">
        <v>3</v>
      </c>
      <c r="D34" s="310"/>
      <c r="E34" s="310"/>
      <c r="F34" s="104">
        <v>4</v>
      </c>
    </row>
    <row r="35" spans="1:6" ht="34.5" x14ac:dyDescent="0.25">
      <c r="A35" s="116" t="s">
        <v>14</v>
      </c>
      <c r="B35" s="117" t="s">
        <v>197</v>
      </c>
      <c r="C35" s="325"/>
      <c r="D35" s="326"/>
      <c r="E35" s="327"/>
      <c r="F35" s="118"/>
    </row>
    <row r="36" spans="1:6" ht="36" customHeight="1" x14ac:dyDescent="0.25">
      <c r="A36" s="104">
        <v>1</v>
      </c>
      <c r="B36" s="119"/>
      <c r="C36" s="322"/>
      <c r="D36" s="322"/>
      <c r="E36" s="322"/>
      <c r="F36" s="122"/>
    </row>
    <row r="37" spans="1:6" ht="16.5" x14ac:dyDescent="0.25">
      <c r="A37" s="109"/>
      <c r="B37" s="109"/>
      <c r="C37" s="109"/>
      <c r="D37" s="109"/>
      <c r="E37" s="109"/>
      <c r="F37" s="109"/>
    </row>
    <row r="38" spans="1:6" ht="16.5" x14ac:dyDescent="0.25">
      <c r="A38" s="120"/>
      <c r="B38" s="121"/>
      <c r="C38" s="121"/>
      <c r="D38" s="121"/>
      <c r="E38" s="121"/>
      <c r="F38" s="121"/>
    </row>
    <row r="39" spans="1:6" ht="44.25" customHeight="1" x14ac:dyDescent="0.25">
      <c r="B39" s="317" t="s">
        <v>140</v>
      </c>
      <c r="C39" s="317"/>
      <c r="D39" s="317"/>
      <c r="E39" s="317"/>
      <c r="F39" s="317"/>
    </row>
    <row r="40" spans="1:6" ht="18.75" x14ac:dyDescent="0.3">
      <c r="B40" s="309" t="s">
        <v>143</v>
      </c>
      <c r="C40" s="309"/>
      <c r="D40" s="309"/>
      <c r="E40" s="309"/>
      <c r="F40" s="309"/>
    </row>
    <row r="41" spans="1:6" ht="18.75" x14ac:dyDescent="0.3">
      <c r="B41" s="307" t="s">
        <v>141</v>
      </c>
      <c r="C41" s="306"/>
      <c r="D41" s="306"/>
      <c r="E41" s="306"/>
      <c r="F41" s="306"/>
    </row>
    <row r="42" spans="1:6" ht="18.75" x14ac:dyDescent="0.3">
      <c r="B42" s="307" t="s">
        <v>50</v>
      </c>
      <c r="C42" s="306"/>
      <c r="D42" s="306"/>
      <c r="E42" s="306"/>
      <c r="F42" s="306"/>
    </row>
    <row r="43" spans="1:6" ht="18.75" x14ac:dyDescent="0.3">
      <c r="B43" s="307" t="s">
        <v>51</v>
      </c>
      <c r="C43" s="306"/>
      <c r="D43" s="306"/>
      <c r="E43" s="306"/>
      <c r="F43" s="306"/>
    </row>
    <row r="44" spans="1:6" ht="18.75" x14ac:dyDescent="0.3">
      <c r="B44" s="307" t="s">
        <v>52</v>
      </c>
      <c r="C44" s="306"/>
      <c r="D44" s="306"/>
      <c r="E44" s="306"/>
      <c r="F44" s="306"/>
    </row>
    <row r="45" spans="1:6" ht="18.75" x14ac:dyDescent="0.3">
      <c r="B45" s="307" t="s">
        <v>53</v>
      </c>
      <c r="C45" s="306"/>
      <c r="D45" s="306"/>
      <c r="E45" s="306"/>
      <c r="F45" s="306"/>
    </row>
    <row r="46" spans="1:6" ht="17.45" customHeight="1" x14ac:dyDescent="0.3">
      <c r="B46" s="307" t="s">
        <v>54</v>
      </c>
      <c r="C46" s="306"/>
      <c r="D46" s="306"/>
      <c r="E46" s="306"/>
      <c r="F46" s="306"/>
    </row>
    <row r="47" spans="1:6" ht="18" customHeight="1" x14ac:dyDescent="0.35">
      <c r="B47" s="308" t="s">
        <v>55</v>
      </c>
      <c r="C47" s="305"/>
      <c r="D47" s="305"/>
      <c r="E47" s="305"/>
      <c r="F47" s="305"/>
    </row>
    <row r="48" spans="1:6" ht="18" customHeight="1" x14ac:dyDescent="0.3">
      <c r="B48" s="306" t="s">
        <v>56</v>
      </c>
      <c r="C48" s="306"/>
      <c r="D48" s="306"/>
      <c r="E48" s="306"/>
      <c r="F48" s="306"/>
    </row>
    <row r="49" spans="2:6" ht="18" customHeight="1" x14ac:dyDescent="0.3">
      <c r="B49" s="306" t="s">
        <v>57</v>
      </c>
      <c r="C49" s="306"/>
      <c r="D49" s="306"/>
      <c r="E49" s="306"/>
      <c r="F49" s="306"/>
    </row>
    <row r="50" spans="2:6" ht="18" customHeight="1" x14ac:dyDescent="0.3">
      <c r="B50" s="306" t="s">
        <v>58</v>
      </c>
      <c r="C50" s="306"/>
      <c r="D50" s="306"/>
      <c r="E50" s="306"/>
      <c r="F50" s="306"/>
    </row>
    <row r="51" spans="2:6" ht="18" customHeight="1" x14ac:dyDescent="0.3">
      <c r="B51" s="306" t="s">
        <v>59</v>
      </c>
      <c r="C51" s="306"/>
      <c r="D51" s="306"/>
      <c r="E51" s="306"/>
      <c r="F51" s="306"/>
    </row>
    <row r="52" spans="2:6" ht="18" customHeight="1" x14ac:dyDescent="0.35">
      <c r="B52" s="305" t="s">
        <v>60</v>
      </c>
      <c r="C52" s="305"/>
      <c r="D52" s="305"/>
      <c r="E52" s="305"/>
      <c r="F52" s="305"/>
    </row>
    <row r="53" spans="2:6" ht="18" customHeight="1" x14ac:dyDescent="0.3">
      <c r="B53" s="306" t="s">
        <v>61</v>
      </c>
      <c r="C53" s="306"/>
      <c r="D53" s="306"/>
      <c r="E53" s="306"/>
      <c r="F53" s="306"/>
    </row>
    <row r="54" spans="2:6" ht="18" customHeight="1" x14ac:dyDescent="0.3">
      <c r="B54" s="306" t="s">
        <v>62</v>
      </c>
      <c r="C54" s="306"/>
      <c r="D54" s="306"/>
      <c r="E54" s="306"/>
      <c r="F54" s="306"/>
    </row>
    <row r="55" spans="2:6" ht="18" customHeight="1" x14ac:dyDescent="0.3">
      <c r="B55" s="306" t="s">
        <v>63</v>
      </c>
      <c r="C55" s="306"/>
      <c r="D55" s="306"/>
      <c r="E55" s="306"/>
      <c r="F55" s="306"/>
    </row>
    <row r="56" spans="2:6" ht="18" customHeight="1" x14ac:dyDescent="0.35">
      <c r="B56" s="305" t="s">
        <v>64</v>
      </c>
      <c r="C56" s="305"/>
      <c r="D56" s="305"/>
      <c r="E56" s="305"/>
      <c r="F56" s="305"/>
    </row>
    <row r="57" spans="2:6" ht="18" customHeight="1" x14ac:dyDescent="0.3">
      <c r="B57" s="306" t="s">
        <v>65</v>
      </c>
      <c r="C57" s="306"/>
      <c r="D57" s="306"/>
      <c r="E57" s="306"/>
      <c r="F57" s="306"/>
    </row>
    <row r="58" spans="2:6" ht="18" customHeight="1" x14ac:dyDescent="0.3">
      <c r="B58" s="306" t="s">
        <v>66</v>
      </c>
      <c r="C58" s="306"/>
      <c r="D58" s="306"/>
      <c r="E58" s="306"/>
      <c r="F58" s="306"/>
    </row>
    <row r="59" spans="2:6" ht="18" customHeight="1" x14ac:dyDescent="0.3">
      <c r="B59" s="306" t="s">
        <v>67</v>
      </c>
      <c r="C59" s="306"/>
      <c r="D59" s="306"/>
      <c r="E59" s="306"/>
      <c r="F59" s="306"/>
    </row>
    <row r="60" spans="2:6" ht="18" customHeight="1" x14ac:dyDescent="0.3">
      <c r="B60" s="309" t="s">
        <v>142</v>
      </c>
      <c r="C60" s="309"/>
      <c r="D60" s="309"/>
      <c r="E60" s="309"/>
      <c r="F60" s="309"/>
    </row>
    <row r="61" spans="2:6" ht="18" customHeight="1" x14ac:dyDescent="0.3">
      <c r="B61" s="306" t="s">
        <v>68</v>
      </c>
      <c r="C61" s="306"/>
      <c r="D61" s="306"/>
      <c r="E61" s="306"/>
      <c r="F61" s="306"/>
    </row>
    <row r="62" spans="2:6" ht="18" customHeight="1" x14ac:dyDescent="0.3">
      <c r="B62" s="307" t="s">
        <v>69</v>
      </c>
      <c r="C62" s="306"/>
      <c r="D62" s="306"/>
      <c r="E62" s="306"/>
      <c r="F62" s="306"/>
    </row>
    <row r="63" spans="2:6" ht="18" customHeight="1" x14ac:dyDescent="0.3">
      <c r="B63" s="307" t="s">
        <v>70</v>
      </c>
      <c r="C63" s="306"/>
      <c r="D63" s="306"/>
      <c r="E63" s="306"/>
      <c r="F63" s="306"/>
    </row>
    <row r="64" spans="2:6" ht="18" customHeight="1" x14ac:dyDescent="0.3">
      <c r="B64" s="307" t="s">
        <v>71</v>
      </c>
      <c r="C64" s="306"/>
      <c r="D64" s="306"/>
      <c r="E64" s="306"/>
      <c r="F64" s="306"/>
    </row>
    <row r="65" ht="18" customHeight="1" x14ac:dyDescent="0.25"/>
    <row r="66" ht="18" customHeight="1" x14ac:dyDescent="0.25"/>
    <row r="67" ht="18" customHeight="1" x14ac:dyDescent="0.25"/>
    <row r="68" ht="18" customHeight="1" x14ac:dyDescent="0.25"/>
    <row r="69" ht="18" customHeight="1" x14ac:dyDescent="0.25"/>
  </sheetData>
  <mergeCells count="41">
    <mergeCell ref="A1:B1"/>
    <mergeCell ref="B40:F40"/>
    <mergeCell ref="B4:F4"/>
    <mergeCell ref="B39:F39"/>
    <mergeCell ref="D6:E6"/>
    <mergeCell ref="C6:C7"/>
    <mergeCell ref="B6:B7"/>
    <mergeCell ref="F6:F7"/>
    <mergeCell ref="A6:A7"/>
    <mergeCell ref="C1:E1"/>
    <mergeCell ref="C36:E36"/>
    <mergeCell ref="C33:E33"/>
    <mergeCell ref="C2:E3"/>
    <mergeCell ref="C35:E35"/>
    <mergeCell ref="B41:F41"/>
    <mergeCell ref="C34:E34"/>
    <mergeCell ref="C8:E8"/>
    <mergeCell ref="B31:F31"/>
    <mergeCell ref="B45:F45"/>
    <mergeCell ref="B64:F64"/>
    <mergeCell ref="B58:F58"/>
    <mergeCell ref="B59:F59"/>
    <mergeCell ref="B60:F60"/>
    <mergeCell ref="B61:F61"/>
    <mergeCell ref="B62:F62"/>
    <mergeCell ref="B63:F63"/>
    <mergeCell ref="B56:F56"/>
    <mergeCell ref="B57:F57"/>
    <mergeCell ref="B42:F42"/>
    <mergeCell ref="B43:F43"/>
    <mergeCell ref="B44:F44"/>
    <mergeCell ref="B46:F46"/>
    <mergeCell ref="B47:F47"/>
    <mergeCell ref="B48:F48"/>
    <mergeCell ref="B49:F49"/>
    <mergeCell ref="B53:F53"/>
    <mergeCell ref="B50:F50"/>
    <mergeCell ref="B51:F51"/>
    <mergeCell ref="B54:F54"/>
    <mergeCell ref="B55:F55"/>
    <mergeCell ref="B52:F52"/>
  </mergeCells>
  <phoneticPr fontId="0" type="noConversion"/>
  <pageMargins left="0.761811024" right="0.23622047244094499" top="0.31496062992126" bottom="0.511811023622047" header="0.23622047244094499" footer="0.23622047244094499"/>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zoomScale="70" zoomScaleNormal="70" workbookViewId="0">
      <selection activeCell="X13" sqref="X13"/>
    </sheetView>
  </sheetViews>
  <sheetFormatPr defaultColWidth="9.125" defaultRowHeight="15.75" x14ac:dyDescent="0.25"/>
  <cols>
    <col min="1" max="1" width="6.25" style="60" customWidth="1"/>
    <col min="2" max="2" width="18.25" style="60" customWidth="1"/>
    <col min="3" max="3" width="9.125" style="60" customWidth="1"/>
    <col min="4" max="4" width="10" style="60" customWidth="1"/>
    <col min="5" max="5" width="9.125" style="60"/>
    <col min="6" max="6" width="10.125" style="60" customWidth="1"/>
    <col min="7" max="7" width="8.25" style="60" customWidth="1"/>
    <col min="8" max="8" width="9.125" style="60"/>
    <col min="9" max="9" width="9.875" style="60" customWidth="1"/>
    <col min="10" max="10" width="8.25" style="60" customWidth="1"/>
    <col min="11" max="11" width="9.125" style="60"/>
    <col min="12" max="12" width="8" style="60" customWidth="1"/>
    <col min="13" max="13" width="8.125" style="60" customWidth="1"/>
    <col min="14" max="16" width="8.25" style="60" customWidth="1"/>
    <col min="17" max="16384" width="9.125" style="60"/>
  </cols>
  <sheetData>
    <row r="1" spans="1:20" ht="47.25" customHeight="1" x14ac:dyDescent="0.25">
      <c r="A1" s="328" t="s">
        <v>251</v>
      </c>
      <c r="B1" s="329"/>
      <c r="C1" s="329"/>
      <c r="D1" s="329"/>
      <c r="E1" s="329"/>
      <c r="F1" s="329"/>
      <c r="G1" s="329"/>
      <c r="H1" s="329"/>
      <c r="I1" s="329"/>
      <c r="J1" s="329"/>
      <c r="K1" s="329"/>
      <c r="L1" s="329"/>
      <c r="M1" s="329"/>
      <c r="N1" s="329"/>
      <c r="O1" s="329"/>
      <c r="P1" s="329"/>
      <c r="Q1" s="329"/>
    </row>
    <row r="2" spans="1:20" ht="36" customHeight="1" x14ac:dyDescent="0.25">
      <c r="A2" s="61"/>
      <c r="B2" s="146"/>
      <c r="C2" s="146"/>
      <c r="D2" s="330" t="s">
        <v>271</v>
      </c>
      <c r="E2" s="330"/>
      <c r="F2" s="330"/>
      <c r="G2" s="330"/>
      <c r="H2" s="330"/>
      <c r="I2" s="330"/>
      <c r="J2" s="330"/>
      <c r="K2" s="330"/>
      <c r="L2" s="330"/>
      <c r="M2" s="330"/>
      <c r="N2" s="62"/>
      <c r="O2" s="62"/>
      <c r="P2" s="62"/>
      <c r="Q2" s="62"/>
    </row>
    <row r="3" spans="1:20" ht="26.25" customHeight="1" x14ac:dyDescent="0.25">
      <c r="A3" s="141"/>
      <c r="B3" s="141"/>
      <c r="C3" s="141"/>
      <c r="D3" s="141"/>
      <c r="E3" s="141"/>
      <c r="F3" s="141"/>
      <c r="G3" s="141"/>
      <c r="H3" s="141"/>
      <c r="I3" s="141"/>
      <c r="J3" s="141"/>
      <c r="K3" s="141"/>
      <c r="L3" s="331" t="s">
        <v>90</v>
      </c>
      <c r="M3" s="331"/>
      <c r="N3" s="332" t="s">
        <v>148</v>
      </c>
      <c r="O3" s="332"/>
      <c r="P3" s="332"/>
      <c r="Q3" s="332"/>
    </row>
    <row r="4" spans="1:20" ht="14.25" customHeight="1" x14ac:dyDescent="0.25"/>
    <row r="5" spans="1:20" ht="39.75" customHeight="1" x14ac:dyDescent="0.25">
      <c r="A5" s="333" t="s">
        <v>20</v>
      </c>
      <c r="B5" s="333" t="s">
        <v>252</v>
      </c>
      <c r="C5" s="334" t="s">
        <v>2</v>
      </c>
      <c r="D5" s="335"/>
      <c r="E5" s="335"/>
      <c r="F5" s="335"/>
      <c r="G5" s="336"/>
      <c r="H5" s="333" t="s">
        <v>3</v>
      </c>
      <c r="I5" s="333"/>
      <c r="J5" s="333"/>
      <c r="K5" s="333"/>
      <c r="L5" s="333"/>
      <c r="M5" s="333"/>
      <c r="N5" s="333" t="s">
        <v>201</v>
      </c>
      <c r="O5" s="333"/>
      <c r="P5" s="333"/>
      <c r="Q5" s="333"/>
      <c r="R5" s="337" t="s">
        <v>237</v>
      </c>
    </row>
    <row r="6" spans="1:20" ht="33" customHeight="1" x14ac:dyDescent="0.25">
      <c r="A6" s="333"/>
      <c r="B6" s="333"/>
      <c r="C6" s="333" t="s">
        <v>9</v>
      </c>
      <c r="D6" s="334" t="s">
        <v>5</v>
      </c>
      <c r="E6" s="335"/>
      <c r="F6" s="335"/>
      <c r="G6" s="336"/>
      <c r="H6" s="333" t="s">
        <v>6</v>
      </c>
      <c r="I6" s="333"/>
      <c r="J6" s="333"/>
      <c r="K6" s="333" t="s">
        <v>7</v>
      </c>
      <c r="L6" s="333"/>
      <c r="M6" s="333"/>
      <c r="N6" s="333" t="s">
        <v>9</v>
      </c>
      <c r="O6" s="333" t="s">
        <v>129</v>
      </c>
      <c r="P6" s="333"/>
      <c r="Q6" s="333" t="s">
        <v>130</v>
      </c>
      <c r="R6" s="338"/>
    </row>
    <row r="7" spans="1:20" ht="63" x14ac:dyDescent="0.25">
      <c r="A7" s="333"/>
      <c r="B7" s="333"/>
      <c r="C7" s="333"/>
      <c r="D7" s="63" t="s">
        <v>131</v>
      </c>
      <c r="E7" s="63" t="s">
        <v>8</v>
      </c>
      <c r="F7" s="63" t="s">
        <v>246</v>
      </c>
      <c r="G7" s="63" t="s">
        <v>247</v>
      </c>
      <c r="H7" s="64" t="s">
        <v>9</v>
      </c>
      <c r="I7" s="63" t="s">
        <v>10</v>
      </c>
      <c r="J7" s="63" t="s">
        <v>11</v>
      </c>
      <c r="K7" s="64" t="s">
        <v>9</v>
      </c>
      <c r="L7" s="63" t="s">
        <v>12</v>
      </c>
      <c r="M7" s="63" t="s">
        <v>13</v>
      </c>
      <c r="N7" s="333"/>
      <c r="O7" s="63" t="s">
        <v>132</v>
      </c>
      <c r="P7" s="63" t="s">
        <v>13</v>
      </c>
      <c r="Q7" s="333"/>
      <c r="R7" s="339"/>
    </row>
    <row r="8" spans="1:20" ht="25.5" x14ac:dyDescent="0.25">
      <c r="A8" s="65" t="s">
        <v>106</v>
      </c>
      <c r="B8" s="65" t="s">
        <v>127</v>
      </c>
      <c r="C8" s="66" t="s">
        <v>102</v>
      </c>
      <c r="D8" s="65" t="s">
        <v>108</v>
      </c>
      <c r="E8" s="65" t="s">
        <v>109</v>
      </c>
      <c r="F8" s="65" t="s">
        <v>110</v>
      </c>
      <c r="G8" s="65"/>
      <c r="H8" s="66" t="s">
        <v>204</v>
      </c>
      <c r="I8" s="65" t="s">
        <v>112</v>
      </c>
      <c r="J8" s="65" t="s">
        <v>113</v>
      </c>
      <c r="K8" s="66" t="s">
        <v>205</v>
      </c>
      <c r="L8" s="65" t="s">
        <v>115</v>
      </c>
      <c r="M8" s="65" t="s">
        <v>126</v>
      </c>
      <c r="N8" s="66" t="s">
        <v>206</v>
      </c>
      <c r="O8" s="65" t="s">
        <v>136</v>
      </c>
      <c r="P8" s="65" t="s">
        <v>137</v>
      </c>
      <c r="Q8" s="65" t="s">
        <v>138</v>
      </c>
      <c r="R8" s="147"/>
    </row>
    <row r="9" spans="1:20" ht="24.95" customHeight="1" x14ac:dyDescent="0.25">
      <c r="A9" s="203" t="s">
        <v>14</v>
      </c>
      <c r="B9" s="204" t="s">
        <v>192</v>
      </c>
      <c r="C9" s="205">
        <f>SUM(C10:C13)</f>
        <v>234806</v>
      </c>
      <c r="D9" s="205">
        <f t="shared" ref="D9:R9" si="0">SUM(D10:D13)</f>
        <v>49171</v>
      </c>
      <c r="E9" s="205">
        <f t="shared" si="0"/>
        <v>915</v>
      </c>
      <c r="F9" s="205">
        <f t="shared" si="0"/>
        <v>184720</v>
      </c>
      <c r="G9" s="205">
        <f t="shared" si="0"/>
        <v>0</v>
      </c>
      <c r="H9" s="205">
        <f t="shared" si="0"/>
        <v>233686</v>
      </c>
      <c r="I9" s="205">
        <f t="shared" si="0"/>
        <v>233164</v>
      </c>
      <c r="J9" s="205">
        <f t="shared" si="0"/>
        <v>522</v>
      </c>
      <c r="K9" s="205">
        <f t="shared" si="0"/>
        <v>1120</v>
      </c>
      <c r="L9" s="205">
        <f t="shared" si="0"/>
        <v>1120</v>
      </c>
      <c r="M9" s="205">
        <f t="shared" si="0"/>
        <v>0</v>
      </c>
      <c r="N9" s="205">
        <f t="shared" si="0"/>
        <v>68458</v>
      </c>
      <c r="O9" s="205">
        <f t="shared" si="0"/>
        <v>66817</v>
      </c>
      <c r="P9" s="205">
        <f t="shared" si="0"/>
        <v>522</v>
      </c>
      <c r="Q9" s="205">
        <f t="shared" si="0"/>
        <v>1119</v>
      </c>
      <c r="R9" s="205">
        <f t="shared" si="0"/>
        <v>0</v>
      </c>
      <c r="S9" s="70"/>
      <c r="T9" s="70"/>
    </row>
    <row r="10" spans="1:20" ht="24.95" customHeight="1" x14ac:dyDescent="0.25">
      <c r="A10" s="206">
        <v>1</v>
      </c>
      <c r="B10" s="237" t="s">
        <v>269</v>
      </c>
      <c r="C10" s="236">
        <v>8933</v>
      </c>
      <c r="D10" s="248">
        <v>0</v>
      </c>
      <c r="E10" s="248">
        <v>0</v>
      </c>
      <c r="F10" s="248">
        <v>8933</v>
      </c>
      <c r="G10" s="247">
        <v>0</v>
      </c>
      <c r="H10" s="205">
        <v>8933</v>
      </c>
      <c r="I10" s="248">
        <v>8933</v>
      </c>
      <c r="J10" s="248">
        <v>0</v>
      </c>
      <c r="K10" s="205">
        <v>0</v>
      </c>
      <c r="L10" s="248">
        <v>0</v>
      </c>
      <c r="M10" s="248">
        <v>0</v>
      </c>
      <c r="N10" s="205">
        <v>8933</v>
      </c>
      <c r="O10" s="248">
        <v>8933</v>
      </c>
      <c r="P10" s="248">
        <v>0</v>
      </c>
      <c r="Q10" s="248">
        <v>0</v>
      </c>
      <c r="R10" s="147"/>
      <c r="S10" s="70"/>
      <c r="T10" s="70"/>
    </row>
    <row r="11" spans="1:20" ht="24.95" customHeight="1" x14ac:dyDescent="0.25">
      <c r="A11" s="206">
        <v>2</v>
      </c>
      <c r="B11" s="237" t="s">
        <v>270</v>
      </c>
      <c r="C11" s="236">
        <f>SUM(D11:G11)</f>
        <v>65553</v>
      </c>
      <c r="D11" s="248">
        <v>5941</v>
      </c>
      <c r="E11" s="248">
        <v>903</v>
      </c>
      <c r="F11" s="248">
        <v>58709</v>
      </c>
      <c r="G11" s="247"/>
      <c r="H11" s="205">
        <f>SUM(I11:J11)</f>
        <v>64448</v>
      </c>
      <c r="I11" s="248">
        <v>63926</v>
      </c>
      <c r="J11" s="248">
        <v>522</v>
      </c>
      <c r="K11" s="205">
        <f>SUM(L11:M11)</f>
        <v>1105</v>
      </c>
      <c r="L11" s="248">
        <v>1105</v>
      </c>
      <c r="M11" s="248"/>
      <c r="N11" s="205">
        <f>SUM(O11:Q11)</f>
        <v>59421</v>
      </c>
      <c r="O11" s="248">
        <v>57795</v>
      </c>
      <c r="P11" s="248">
        <v>522</v>
      </c>
      <c r="Q11" s="248">
        <v>1104</v>
      </c>
      <c r="R11" s="147"/>
      <c r="S11" s="70"/>
      <c r="T11" s="70"/>
    </row>
    <row r="12" spans="1:20" ht="24.95" customHeight="1" x14ac:dyDescent="0.25">
      <c r="A12" s="206">
        <v>3</v>
      </c>
      <c r="B12" s="237" t="s">
        <v>289</v>
      </c>
      <c r="C12" s="236">
        <f>SUM(D12:G12)</f>
        <v>160216</v>
      </c>
      <c r="D12" s="248">
        <v>43194</v>
      </c>
      <c r="E12" s="248">
        <v>0</v>
      </c>
      <c r="F12" s="248">
        <v>117022</v>
      </c>
      <c r="G12" s="247"/>
      <c r="H12" s="205">
        <f>SUM(I12:J12)</f>
        <v>160216</v>
      </c>
      <c r="I12" s="248">
        <v>160216</v>
      </c>
      <c r="J12" s="248">
        <v>0</v>
      </c>
      <c r="K12" s="205"/>
      <c r="L12" s="236"/>
      <c r="M12" s="236"/>
      <c r="N12" s="205"/>
      <c r="O12" s="248"/>
      <c r="P12" s="248"/>
      <c r="Q12" s="248"/>
      <c r="R12" s="147"/>
      <c r="S12" s="70"/>
      <c r="T12" s="70"/>
    </row>
    <row r="13" spans="1:20" ht="27.95" customHeight="1" x14ac:dyDescent="0.25">
      <c r="A13" s="207">
        <v>4</v>
      </c>
      <c r="B13" s="238" t="s">
        <v>253</v>
      </c>
      <c r="C13" s="236">
        <f>SUM(D13:G13)</f>
        <v>104</v>
      </c>
      <c r="D13" s="208">
        <v>36</v>
      </c>
      <c r="E13" s="208">
        <v>12</v>
      </c>
      <c r="F13" s="208">
        <v>56</v>
      </c>
      <c r="G13" s="150"/>
      <c r="H13" s="205">
        <f>SUM(I13:J13)</f>
        <v>89</v>
      </c>
      <c r="I13" s="208">
        <v>89</v>
      </c>
      <c r="J13" s="208">
        <v>0</v>
      </c>
      <c r="K13" s="205">
        <f>SUM(L13:M13)</f>
        <v>15</v>
      </c>
      <c r="L13" s="208">
        <v>15</v>
      </c>
      <c r="M13" s="208">
        <v>0</v>
      </c>
      <c r="N13" s="205">
        <f>SUM(O13:Q13)</f>
        <v>104</v>
      </c>
      <c r="O13" s="208">
        <v>89</v>
      </c>
      <c r="P13" s="208">
        <v>0</v>
      </c>
      <c r="Q13" s="208">
        <v>15</v>
      </c>
      <c r="R13" s="147"/>
      <c r="S13" s="70"/>
      <c r="T13" s="70"/>
    </row>
    <row r="17" spans="3:9" x14ac:dyDescent="0.25">
      <c r="C17" s="241"/>
      <c r="D17" s="240"/>
      <c r="E17" s="240"/>
      <c r="F17" s="240"/>
      <c r="G17" s="240"/>
      <c r="H17" s="240"/>
      <c r="I17" s="240"/>
    </row>
  </sheetData>
  <mergeCells count="17">
    <mergeCell ref="R5:R7"/>
    <mergeCell ref="C6:C7"/>
    <mergeCell ref="D6:G6"/>
    <mergeCell ref="H6:J6"/>
    <mergeCell ref="K6:M6"/>
    <mergeCell ref="N6:N7"/>
    <mergeCell ref="O6:P6"/>
    <mergeCell ref="Q6:Q7"/>
    <mergeCell ref="A1:Q1"/>
    <mergeCell ref="D2:M2"/>
    <mergeCell ref="L3:M3"/>
    <mergeCell ref="N3:Q3"/>
    <mergeCell ref="A5:A7"/>
    <mergeCell ref="B5:B7"/>
    <mergeCell ref="C5:G5"/>
    <mergeCell ref="H5:M5"/>
    <mergeCell ref="N5:Q5"/>
  </mergeCells>
  <pageMargins left="0.2" right="0" top="0.75" bottom="0.5" header="0.3" footer="0.3"/>
  <pageSetup paperSize="9" scale="85" orientation="landscape"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zoomScale="80" zoomScaleNormal="80" workbookViewId="0">
      <selection activeCell="R23" sqref="R23"/>
    </sheetView>
  </sheetViews>
  <sheetFormatPr defaultColWidth="9" defaultRowHeight="15.75" x14ac:dyDescent="0.25"/>
  <cols>
    <col min="1" max="1" width="6.375" style="60" customWidth="1"/>
    <col min="2" max="2" width="20.5" style="60" customWidth="1"/>
    <col min="3" max="3" width="9.5" style="60" customWidth="1"/>
    <col min="4" max="4" width="10.625" style="60" customWidth="1"/>
    <col min="5" max="5" width="9" style="60"/>
    <col min="6" max="7" width="8.875" style="60" customWidth="1"/>
    <col min="8" max="8" width="9" style="60"/>
    <col min="9" max="9" width="8.625" style="60" customWidth="1"/>
    <col min="10" max="16384" width="9" style="60"/>
  </cols>
  <sheetData>
    <row r="1" spans="1:20" ht="47.25" customHeight="1" x14ac:dyDescent="0.25">
      <c r="A1" s="328" t="s">
        <v>245</v>
      </c>
      <c r="B1" s="329"/>
      <c r="C1" s="329"/>
      <c r="D1" s="329"/>
      <c r="E1" s="329"/>
      <c r="F1" s="329"/>
      <c r="G1" s="329"/>
      <c r="H1" s="329"/>
      <c r="I1" s="329"/>
      <c r="J1" s="329"/>
      <c r="K1" s="329"/>
      <c r="L1" s="329"/>
      <c r="M1" s="329"/>
      <c r="N1" s="329"/>
      <c r="O1" s="329"/>
      <c r="P1" s="329"/>
      <c r="Q1" s="329"/>
    </row>
    <row r="2" spans="1:20" ht="57" customHeight="1" x14ac:dyDescent="0.25">
      <c r="A2" s="61"/>
      <c r="B2" s="146"/>
      <c r="C2" s="146"/>
      <c r="D2" s="340" t="s">
        <v>277</v>
      </c>
      <c r="E2" s="340"/>
      <c r="F2" s="340"/>
      <c r="G2" s="340"/>
      <c r="H2" s="340"/>
      <c r="I2" s="340"/>
      <c r="J2" s="340"/>
      <c r="K2" s="340"/>
      <c r="L2" s="340"/>
      <c r="M2" s="340"/>
      <c r="N2" s="62"/>
      <c r="O2" s="62"/>
      <c r="P2" s="62"/>
      <c r="Q2" s="62"/>
    </row>
    <row r="3" spans="1:20" ht="26.25" customHeight="1" x14ac:dyDescent="0.25">
      <c r="A3" s="141"/>
      <c r="B3" s="141"/>
      <c r="C3" s="141"/>
      <c r="D3" s="141"/>
      <c r="E3" s="141"/>
      <c r="F3" s="141"/>
      <c r="G3" s="141"/>
      <c r="H3" s="141"/>
      <c r="I3" s="141"/>
      <c r="J3" s="141"/>
      <c r="K3" s="141"/>
      <c r="L3" s="331" t="s">
        <v>90</v>
      </c>
      <c r="M3" s="331"/>
      <c r="N3" s="332" t="s">
        <v>148</v>
      </c>
      <c r="O3" s="332"/>
      <c r="P3" s="332"/>
      <c r="Q3" s="332"/>
    </row>
    <row r="4" spans="1:20" ht="14.25" customHeight="1" x14ac:dyDescent="0.25"/>
    <row r="5" spans="1:20" ht="39.75" customHeight="1" x14ac:dyDescent="0.25">
      <c r="A5" s="333" t="s">
        <v>20</v>
      </c>
      <c r="B5" s="333" t="s">
        <v>1</v>
      </c>
      <c r="C5" s="334" t="s">
        <v>2</v>
      </c>
      <c r="D5" s="335"/>
      <c r="E5" s="335"/>
      <c r="F5" s="335"/>
      <c r="G5" s="336"/>
      <c r="H5" s="333" t="s">
        <v>3</v>
      </c>
      <c r="I5" s="333"/>
      <c r="J5" s="333"/>
      <c r="K5" s="333"/>
      <c r="L5" s="333"/>
      <c r="M5" s="333"/>
      <c r="N5" s="333" t="s">
        <v>201</v>
      </c>
      <c r="O5" s="333"/>
      <c r="P5" s="333"/>
      <c r="Q5" s="333"/>
      <c r="R5" s="341" t="s">
        <v>237</v>
      </c>
    </row>
    <row r="6" spans="1:20" ht="33" customHeight="1" x14ac:dyDescent="0.25">
      <c r="A6" s="333"/>
      <c r="B6" s="333"/>
      <c r="C6" s="333" t="s">
        <v>9</v>
      </c>
      <c r="D6" s="334" t="s">
        <v>5</v>
      </c>
      <c r="E6" s="335"/>
      <c r="F6" s="335"/>
      <c r="G6" s="336"/>
      <c r="H6" s="333" t="s">
        <v>6</v>
      </c>
      <c r="I6" s="333"/>
      <c r="J6" s="333"/>
      <c r="K6" s="333" t="s">
        <v>7</v>
      </c>
      <c r="L6" s="333"/>
      <c r="M6" s="333"/>
      <c r="N6" s="333" t="s">
        <v>9</v>
      </c>
      <c r="O6" s="333" t="s">
        <v>129</v>
      </c>
      <c r="P6" s="333"/>
      <c r="Q6" s="333" t="s">
        <v>130</v>
      </c>
      <c r="R6" s="342"/>
    </row>
    <row r="7" spans="1:20" ht="63" x14ac:dyDescent="0.25">
      <c r="A7" s="333"/>
      <c r="B7" s="333"/>
      <c r="C7" s="333"/>
      <c r="D7" s="63" t="s">
        <v>131</v>
      </c>
      <c r="E7" s="63" t="s">
        <v>8</v>
      </c>
      <c r="F7" s="63" t="s">
        <v>246</v>
      </c>
      <c r="G7" s="63" t="s">
        <v>247</v>
      </c>
      <c r="H7" s="64" t="s">
        <v>9</v>
      </c>
      <c r="I7" s="63" t="s">
        <v>10</v>
      </c>
      <c r="J7" s="63" t="s">
        <v>11</v>
      </c>
      <c r="K7" s="64" t="s">
        <v>9</v>
      </c>
      <c r="L7" s="63" t="s">
        <v>12</v>
      </c>
      <c r="M7" s="63" t="s">
        <v>13</v>
      </c>
      <c r="N7" s="333"/>
      <c r="O7" s="63" t="s">
        <v>132</v>
      </c>
      <c r="P7" s="63" t="s">
        <v>13</v>
      </c>
      <c r="Q7" s="333"/>
      <c r="R7" s="343"/>
    </row>
    <row r="8" spans="1:20" ht="25.5" x14ac:dyDescent="0.25">
      <c r="A8" s="65" t="s">
        <v>106</v>
      </c>
      <c r="B8" s="65" t="s">
        <v>127</v>
      </c>
      <c r="C8" s="66" t="s">
        <v>102</v>
      </c>
      <c r="D8" s="65" t="s">
        <v>108</v>
      </c>
      <c r="E8" s="65" t="s">
        <v>109</v>
      </c>
      <c r="F8" s="65" t="s">
        <v>110</v>
      </c>
      <c r="G8" s="65"/>
      <c r="H8" s="66" t="s">
        <v>204</v>
      </c>
      <c r="I8" s="65" t="s">
        <v>112</v>
      </c>
      <c r="J8" s="65" t="s">
        <v>113</v>
      </c>
      <c r="K8" s="66" t="s">
        <v>205</v>
      </c>
      <c r="L8" s="65" t="s">
        <v>115</v>
      </c>
      <c r="M8" s="65" t="s">
        <v>126</v>
      </c>
      <c r="N8" s="66" t="s">
        <v>206</v>
      </c>
      <c r="O8" s="65" t="s">
        <v>136</v>
      </c>
      <c r="P8" s="65" t="s">
        <v>137</v>
      </c>
      <c r="Q8" s="65" t="s">
        <v>138</v>
      </c>
      <c r="R8" s="147"/>
    </row>
    <row r="9" spans="1:20" ht="24.95" customHeight="1" x14ac:dyDescent="0.25">
      <c r="A9" s="67" t="s">
        <v>14</v>
      </c>
      <c r="B9" s="68" t="s">
        <v>207</v>
      </c>
      <c r="C9" s="69">
        <v>144793</v>
      </c>
      <c r="D9" s="69">
        <v>0</v>
      </c>
      <c r="E9" s="69">
        <v>4346</v>
      </c>
      <c r="F9" s="69">
        <v>136192</v>
      </c>
      <c r="G9" s="69">
        <v>4255</v>
      </c>
      <c r="H9" s="69">
        <v>139881</v>
      </c>
      <c r="I9" s="69">
        <v>139029</v>
      </c>
      <c r="J9" s="69">
        <v>852</v>
      </c>
      <c r="K9" s="69">
        <v>4912</v>
      </c>
      <c r="L9" s="69">
        <v>3998</v>
      </c>
      <c r="M9" s="69">
        <v>914</v>
      </c>
      <c r="N9" s="69">
        <v>144778</v>
      </c>
      <c r="O9" s="69">
        <v>139018</v>
      </c>
      <c r="P9" s="69">
        <v>852</v>
      </c>
      <c r="Q9" s="69">
        <v>4908</v>
      </c>
      <c r="R9" s="217">
        <v>4253</v>
      </c>
      <c r="S9" s="70"/>
      <c r="T9" s="70"/>
    </row>
    <row r="10" spans="1:20" ht="27.95" customHeight="1" x14ac:dyDescent="0.25">
      <c r="A10" s="148">
        <v>1</v>
      </c>
      <c r="B10" s="106" t="s">
        <v>208</v>
      </c>
      <c r="C10" s="149">
        <v>31261</v>
      </c>
      <c r="D10" s="150">
        <v>0</v>
      </c>
      <c r="E10" s="150">
        <v>539</v>
      </c>
      <c r="F10" s="150">
        <v>30722</v>
      </c>
      <c r="G10" s="150"/>
      <c r="H10" s="150">
        <v>31118</v>
      </c>
      <c r="I10" s="150">
        <v>31118</v>
      </c>
      <c r="J10" s="150">
        <v>0</v>
      </c>
      <c r="K10" s="149">
        <v>143</v>
      </c>
      <c r="L10" s="150">
        <v>143</v>
      </c>
      <c r="M10" s="150">
        <v>0</v>
      </c>
      <c r="N10" s="150">
        <v>31261</v>
      </c>
      <c r="O10" s="149">
        <v>31118</v>
      </c>
      <c r="P10" s="149">
        <v>0</v>
      </c>
      <c r="Q10" s="150">
        <v>143</v>
      </c>
      <c r="R10" s="147"/>
      <c r="S10" s="70"/>
    </row>
    <row r="11" spans="1:20" ht="27.95" customHeight="1" x14ac:dyDescent="0.25">
      <c r="A11" s="148">
        <v>2</v>
      </c>
      <c r="B11" s="145" t="s">
        <v>209</v>
      </c>
      <c r="C11" s="149">
        <v>26873</v>
      </c>
      <c r="D11" s="150">
        <v>0</v>
      </c>
      <c r="E11" s="150">
        <v>762</v>
      </c>
      <c r="F11" s="150">
        <v>26111</v>
      </c>
      <c r="G11" s="150"/>
      <c r="H11" s="149">
        <v>26433</v>
      </c>
      <c r="I11" s="150">
        <v>26433</v>
      </c>
      <c r="J11" s="150">
        <v>0</v>
      </c>
      <c r="K11" s="149">
        <v>440</v>
      </c>
      <c r="L11" s="150">
        <v>440</v>
      </c>
      <c r="M11" s="150">
        <v>0</v>
      </c>
      <c r="N11" s="149">
        <v>26873</v>
      </c>
      <c r="O11" s="149">
        <v>26433</v>
      </c>
      <c r="P11" s="149">
        <v>0</v>
      </c>
      <c r="Q11" s="149">
        <v>440</v>
      </c>
      <c r="R11" s="147"/>
      <c r="S11" s="70"/>
      <c r="T11" s="70"/>
    </row>
    <row r="12" spans="1:20" ht="27.95" customHeight="1" x14ac:dyDescent="0.25">
      <c r="A12" s="148">
        <v>3</v>
      </c>
      <c r="B12" s="145" t="s">
        <v>210</v>
      </c>
      <c r="C12" s="149">
        <v>20297</v>
      </c>
      <c r="D12" s="150">
        <v>0</v>
      </c>
      <c r="E12" s="150">
        <v>205</v>
      </c>
      <c r="F12" s="150">
        <v>20092</v>
      </c>
      <c r="G12" s="150"/>
      <c r="H12" s="149">
        <v>19982</v>
      </c>
      <c r="I12" s="150">
        <v>19895</v>
      </c>
      <c r="J12" s="150">
        <v>87</v>
      </c>
      <c r="K12" s="149">
        <v>315</v>
      </c>
      <c r="L12" s="150">
        <v>300</v>
      </c>
      <c r="M12" s="150">
        <v>15</v>
      </c>
      <c r="N12" s="149">
        <v>20282</v>
      </c>
      <c r="O12" s="149">
        <v>19884</v>
      </c>
      <c r="P12" s="149">
        <v>87</v>
      </c>
      <c r="Q12" s="149">
        <v>311</v>
      </c>
      <c r="R12" s="147"/>
      <c r="S12" s="70"/>
    </row>
    <row r="13" spans="1:20" ht="27.95" customHeight="1" x14ac:dyDescent="0.25">
      <c r="A13" s="148">
        <v>4</v>
      </c>
      <c r="B13" s="145" t="s">
        <v>211</v>
      </c>
      <c r="C13" s="149">
        <v>7108</v>
      </c>
      <c r="D13" s="150">
        <v>0</v>
      </c>
      <c r="E13" s="150">
        <v>305</v>
      </c>
      <c r="F13" s="150">
        <v>6803</v>
      </c>
      <c r="G13" s="150"/>
      <c r="H13" s="149">
        <v>6517</v>
      </c>
      <c r="I13" s="150">
        <v>6205</v>
      </c>
      <c r="J13" s="150">
        <v>312</v>
      </c>
      <c r="K13" s="149">
        <v>591</v>
      </c>
      <c r="L13" s="150">
        <v>359</v>
      </c>
      <c r="M13" s="150">
        <v>232</v>
      </c>
      <c r="N13" s="149">
        <v>7108</v>
      </c>
      <c r="O13" s="149">
        <v>6205</v>
      </c>
      <c r="P13" s="149">
        <v>312</v>
      </c>
      <c r="Q13" s="149">
        <v>591</v>
      </c>
      <c r="R13" s="147"/>
      <c r="S13" s="70"/>
    </row>
    <row r="14" spans="1:20" ht="27.95" customHeight="1" x14ac:dyDescent="0.25">
      <c r="A14" s="148">
        <v>5</v>
      </c>
      <c r="B14" s="145" t="s">
        <v>212</v>
      </c>
      <c r="C14" s="149">
        <v>6462</v>
      </c>
      <c r="D14" s="150">
        <v>0</v>
      </c>
      <c r="E14" s="150">
        <v>585</v>
      </c>
      <c r="F14" s="150">
        <v>5875</v>
      </c>
      <c r="G14" s="150">
        <v>2</v>
      </c>
      <c r="H14" s="149">
        <v>5322</v>
      </c>
      <c r="I14" s="150">
        <v>4952</v>
      </c>
      <c r="J14" s="150">
        <v>370</v>
      </c>
      <c r="K14" s="149">
        <v>1140</v>
      </c>
      <c r="L14" s="150">
        <v>739</v>
      </c>
      <c r="M14" s="150">
        <v>401</v>
      </c>
      <c r="N14" s="149">
        <v>6462</v>
      </c>
      <c r="O14" s="149">
        <v>4952</v>
      </c>
      <c r="P14" s="149">
        <v>370</v>
      </c>
      <c r="Q14" s="149">
        <v>1140</v>
      </c>
      <c r="R14" s="147"/>
      <c r="S14" s="70"/>
    </row>
    <row r="15" spans="1:20" ht="27.95" customHeight="1" x14ac:dyDescent="0.25">
      <c r="A15" s="148">
        <v>6</v>
      </c>
      <c r="B15" s="145" t="s">
        <v>213</v>
      </c>
      <c r="C15" s="149">
        <v>26332</v>
      </c>
      <c r="D15" s="150">
        <v>0</v>
      </c>
      <c r="E15" s="150">
        <v>171</v>
      </c>
      <c r="F15" s="150">
        <v>21908</v>
      </c>
      <c r="G15" s="150">
        <v>4253</v>
      </c>
      <c r="H15" s="149">
        <v>26086</v>
      </c>
      <c r="I15" s="150">
        <v>26086</v>
      </c>
      <c r="J15" s="150">
        <v>0</v>
      </c>
      <c r="K15" s="149">
        <v>246</v>
      </c>
      <c r="L15" s="150">
        <v>246</v>
      </c>
      <c r="M15" s="150">
        <v>0</v>
      </c>
      <c r="N15" s="149">
        <v>26332</v>
      </c>
      <c r="O15" s="149">
        <v>26086</v>
      </c>
      <c r="P15" s="149">
        <v>0</v>
      </c>
      <c r="Q15" s="149">
        <v>246</v>
      </c>
      <c r="R15" s="147">
        <v>4253</v>
      </c>
      <c r="S15" s="70"/>
    </row>
    <row r="16" spans="1:20" ht="27.95" customHeight="1" x14ac:dyDescent="0.25">
      <c r="A16" s="148">
        <v>7</v>
      </c>
      <c r="B16" s="145" t="s">
        <v>214</v>
      </c>
      <c r="C16" s="149">
        <v>3960</v>
      </c>
      <c r="D16" s="150">
        <v>0</v>
      </c>
      <c r="E16" s="150">
        <v>239</v>
      </c>
      <c r="F16" s="150">
        <v>3721</v>
      </c>
      <c r="G16" s="150"/>
      <c r="H16" s="149">
        <v>3570</v>
      </c>
      <c r="I16" s="150">
        <v>3570</v>
      </c>
      <c r="J16" s="150">
        <v>0</v>
      </c>
      <c r="K16" s="149">
        <v>390</v>
      </c>
      <c r="L16" s="150">
        <v>390</v>
      </c>
      <c r="M16" s="150">
        <v>0</v>
      </c>
      <c r="N16" s="149">
        <v>3960</v>
      </c>
      <c r="O16" s="149">
        <v>3570</v>
      </c>
      <c r="P16" s="149">
        <v>0</v>
      </c>
      <c r="Q16" s="149">
        <v>390</v>
      </c>
      <c r="R16" s="147"/>
      <c r="S16" s="70"/>
    </row>
    <row r="17" spans="1:19" ht="27.95" customHeight="1" x14ac:dyDescent="0.25">
      <c r="A17" s="148">
        <v>8</v>
      </c>
      <c r="B17" s="145" t="s">
        <v>215</v>
      </c>
      <c r="C17" s="149">
        <v>8579</v>
      </c>
      <c r="D17" s="150">
        <v>0</v>
      </c>
      <c r="E17" s="150">
        <v>798</v>
      </c>
      <c r="F17" s="150">
        <v>7781</v>
      </c>
      <c r="G17" s="150"/>
      <c r="H17" s="149">
        <v>8194</v>
      </c>
      <c r="I17" s="150">
        <v>8194</v>
      </c>
      <c r="J17" s="150">
        <v>0</v>
      </c>
      <c r="K17" s="149">
        <v>385</v>
      </c>
      <c r="L17" s="150">
        <v>385</v>
      </c>
      <c r="M17" s="150">
        <v>0</v>
      </c>
      <c r="N17" s="149">
        <v>8579</v>
      </c>
      <c r="O17" s="149">
        <v>8194</v>
      </c>
      <c r="P17" s="149">
        <v>0</v>
      </c>
      <c r="Q17" s="149">
        <v>385</v>
      </c>
      <c r="R17" s="147"/>
      <c r="S17" s="70"/>
    </row>
    <row r="18" spans="1:19" ht="27.95" customHeight="1" x14ac:dyDescent="0.25">
      <c r="A18" s="148">
        <v>9</v>
      </c>
      <c r="B18" s="145" t="s">
        <v>216</v>
      </c>
      <c r="C18" s="149">
        <v>5123</v>
      </c>
      <c r="D18" s="150">
        <v>0</v>
      </c>
      <c r="E18" s="150">
        <v>417</v>
      </c>
      <c r="F18" s="150">
        <v>4706</v>
      </c>
      <c r="G18" s="150"/>
      <c r="H18" s="149">
        <v>4379</v>
      </c>
      <c r="I18" s="150">
        <v>4296</v>
      </c>
      <c r="J18" s="150">
        <v>83</v>
      </c>
      <c r="K18" s="149">
        <v>744</v>
      </c>
      <c r="L18" s="150">
        <v>478</v>
      </c>
      <c r="M18" s="150">
        <v>266</v>
      </c>
      <c r="N18" s="149">
        <v>5123</v>
      </c>
      <c r="O18" s="149">
        <v>4296</v>
      </c>
      <c r="P18" s="149">
        <v>83</v>
      </c>
      <c r="Q18" s="149">
        <v>744</v>
      </c>
      <c r="R18" s="147"/>
      <c r="S18" s="70"/>
    </row>
    <row r="19" spans="1:19" ht="27.95" customHeight="1" x14ac:dyDescent="0.25">
      <c r="A19" s="148">
        <v>10</v>
      </c>
      <c r="B19" s="145" t="s">
        <v>217</v>
      </c>
      <c r="C19" s="149">
        <v>8798</v>
      </c>
      <c r="D19" s="150">
        <v>0</v>
      </c>
      <c r="E19" s="150">
        <v>325</v>
      </c>
      <c r="F19" s="150">
        <v>8473</v>
      </c>
      <c r="G19" s="150"/>
      <c r="H19" s="149">
        <v>8280</v>
      </c>
      <c r="I19" s="150">
        <v>8280</v>
      </c>
      <c r="J19" s="150">
        <v>0</v>
      </c>
      <c r="K19" s="149">
        <v>518</v>
      </c>
      <c r="L19" s="150">
        <v>518</v>
      </c>
      <c r="M19" s="150">
        <v>0</v>
      </c>
      <c r="N19" s="149">
        <v>8798</v>
      </c>
      <c r="O19" s="149">
        <v>8280</v>
      </c>
      <c r="P19" s="149">
        <v>0</v>
      </c>
      <c r="Q19" s="150">
        <v>518</v>
      </c>
      <c r="R19" s="147"/>
      <c r="S19" s="70"/>
    </row>
    <row r="20" spans="1:19" ht="24.95" customHeight="1" x14ac:dyDescent="0.25">
      <c r="A20" s="151"/>
      <c r="B20" s="152" t="s">
        <v>192</v>
      </c>
      <c r="C20" s="153">
        <v>144793</v>
      </c>
      <c r="D20" s="153">
        <v>0</v>
      </c>
      <c r="E20" s="153">
        <v>4346</v>
      </c>
      <c r="F20" s="153">
        <v>136192</v>
      </c>
      <c r="G20" s="72"/>
      <c r="H20" s="69">
        <v>139881</v>
      </c>
      <c r="I20" s="153">
        <v>139029</v>
      </c>
      <c r="J20" s="153">
        <v>852</v>
      </c>
      <c r="K20" s="69">
        <v>4912</v>
      </c>
      <c r="L20" s="153">
        <v>3998</v>
      </c>
      <c r="M20" s="153">
        <v>914</v>
      </c>
      <c r="N20" s="69">
        <v>144778</v>
      </c>
      <c r="O20" s="153">
        <v>139018</v>
      </c>
      <c r="P20" s="153">
        <v>852</v>
      </c>
      <c r="Q20" s="153">
        <v>4908</v>
      </c>
      <c r="R20" s="217"/>
      <c r="S20" s="70"/>
    </row>
  </sheetData>
  <mergeCells count="17">
    <mergeCell ref="R5:R7"/>
    <mergeCell ref="C6:C7"/>
    <mergeCell ref="D6:G6"/>
    <mergeCell ref="H6:J6"/>
    <mergeCell ref="K6:M6"/>
    <mergeCell ref="N6:N7"/>
    <mergeCell ref="O6:P6"/>
    <mergeCell ref="Q6:Q7"/>
    <mergeCell ref="A1:Q1"/>
    <mergeCell ref="L3:M3"/>
    <mergeCell ref="N3:Q3"/>
    <mergeCell ref="A5:A7"/>
    <mergeCell ref="B5:B7"/>
    <mergeCell ref="C5:G5"/>
    <mergeCell ref="H5:M5"/>
    <mergeCell ref="N5:Q5"/>
    <mergeCell ref="D2:M2"/>
  </mergeCells>
  <pageMargins left="0.7" right="0" top="0.75" bottom="0.75" header="0.3" footer="0.3"/>
  <pageSetup paperSize="9" scale="75"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43"/>
  <sheetViews>
    <sheetView showZeros="0" topLeftCell="A22" workbookViewId="0">
      <selection activeCell="O4" sqref="O4"/>
    </sheetView>
  </sheetViews>
  <sheetFormatPr defaultColWidth="9" defaultRowHeight="15.75" x14ac:dyDescent="0.25"/>
  <cols>
    <col min="1" max="1" width="5" style="60" customWidth="1"/>
    <col min="2" max="2" width="24.375" style="60" customWidth="1"/>
    <col min="3" max="3" width="9.375" style="60" customWidth="1"/>
    <col min="4" max="4" width="12.875" style="60" customWidth="1"/>
    <col min="5" max="5" width="11.125" style="60" customWidth="1"/>
    <col min="6" max="6" width="12.25" style="60" customWidth="1"/>
    <col min="7" max="7" width="9.625" style="60" customWidth="1"/>
    <col min="8" max="8" width="9.75" style="60" customWidth="1"/>
    <col min="9" max="9" width="9.375" style="60" customWidth="1"/>
    <col min="10" max="11" width="10" style="60" customWidth="1"/>
    <col min="12" max="12" width="10.125" style="60" customWidth="1"/>
    <col min="13" max="13" width="9.5" style="60" customWidth="1"/>
    <col min="14" max="16384" width="9" style="60"/>
  </cols>
  <sheetData>
    <row r="1" spans="1:15" ht="34.5" customHeight="1" x14ac:dyDescent="0.25">
      <c r="A1" s="344" t="s">
        <v>218</v>
      </c>
      <c r="B1" s="344"/>
      <c r="C1" s="344"/>
      <c r="D1" s="344"/>
      <c r="E1" s="344"/>
      <c r="F1" s="344"/>
      <c r="G1" s="344"/>
      <c r="H1" s="344"/>
      <c r="I1" s="344"/>
      <c r="J1" s="344"/>
      <c r="K1" s="344"/>
      <c r="L1" s="344"/>
      <c r="M1" s="344"/>
    </row>
    <row r="2" spans="1:15" ht="31.5" customHeight="1" x14ac:dyDescent="0.25">
      <c r="A2" s="73"/>
      <c r="B2" s="73"/>
      <c r="C2" s="345" t="s">
        <v>278</v>
      </c>
      <c r="D2" s="346"/>
      <c r="E2" s="346"/>
      <c r="F2" s="346"/>
      <c r="G2" s="346"/>
      <c r="H2" s="346"/>
      <c r="I2" s="346"/>
      <c r="J2" s="346"/>
      <c r="K2" s="346"/>
      <c r="L2" s="73"/>
      <c r="M2" s="73"/>
    </row>
    <row r="4" spans="1:15" ht="36" customHeight="1" x14ac:dyDescent="0.25">
      <c r="A4" s="74" t="s">
        <v>0</v>
      </c>
      <c r="B4" s="74" t="s">
        <v>219</v>
      </c>
      <c r="C4" s="74" t="s">
        <v>220</v>
      </c>
      <c r="D4" s="74" t="s">
        <v>221</v>
      </c>
      <c r="E4" s="74" t="s">
        <v>222</v>
      </c>
      <c r="F4" s="74" t="s">
        <v>223</v>
      </c>
      <c r="G4" s="74" t="s">
        <v>224</v>
      </c>
      <c r="H4" s="74" t="s">
        <v>225</v>
      </c>
      <c r="I4" s="74" t="s">
        <v>226</v>
      </c>
      <c r="J4" s="74" t="s">
        <v>227</v>
      </c>
      <c r="K4" s="74" t="s">
        <v>228</v>
      </c>
      <c r="L4" s="74" t="s">
        <v>229</v>
      </c>
      <c r="M4" s="74" t="s">
        <v>230</v>
      </c>
    </row>
    <row r="5" spans="1:15" ht="18.75" customHeight="1" x14ac:dyDescent="0.25">
      <c r="A5" s="75"/>
      <c r="B5" s="76" t="s">
        <v>74</v>
      </c>
      <c r="C5" s="77">
        <v>1766</v>
      </c>
      <c r="D5" s="77">
        <v>0</v>
      </c>
      <c r="E5" s="77">
        <v>0</v>
      </c>
      <c r="F5" s="77">
        <v>102</v>
      </c>
      <c r="G5" s="77">
        <v>544</v>
      </c>
      <c r="H5" s="77">
        <v>771</v>
      </c>
      <c r="I5" s="77">
        <v>0</v>
      </c>
      <c r="J5" s="77">
        <v>0</v>
      </c>
      <c r="K5" s="77">
        <v>0</v>
      </c>
      <c r="L5" s="77">
        <v>349</v>
      </c>
      <c r="M5" s="77">
        <v>0</v>
      </c>
    </row>
    <row r="6" spans="1:15" ht="15.95" customHeight="1" x14ac:dyDescent="0.25">
      <c r="A6" s="78" t="s">
        <v>14</v>
      </c>
      <c r="B6" s="79" t="s">
        <v>231</v>
      </c>
      <c r="C6" s="80">
        <v>1038</v>
      </c>
      <c r="D6" s="216">
        <v>0</v>
      </c>
      <c r="E6" s="80">
        <v>0</v>
      </c>
      <c r="F6" s="80">
        <v>45</v>
      </c>
      <c r="G6" s="80">
        <v>294</v>
      </c>
      <c r="H6" s="80">
        <v>469</v>
      </c>
      <c r="I6" s="80">
        <v>0</v>
      </c>
      <c r="J6" s="80">
        <v>0</v>
      </c>
      <c r="K6" s="80">
        <v>0</v>
      </c>
      <c r="L6" s="80">
        <v>230</v>
      </c>
      <c r="M6" s="80">
        <v>0</v>
      </c>
      <c r="N6" s="81"/>
    </row>
    <row r="7" spans="1:15" ht="15" customHeight="1" x14ac:dyDescent="0.25">
      <c r="A7" s="82">
        <v>1</v>
      </c>
      <c r="B7" s="71" t="s">
        <v>169</v>
      </c>
      <c r="C7" s="83">
        <v>0</v>
      </c>
      <c r="D7" s="83">
        <v>0</v>
      </c>
      <c r="E7" s="83">
        <v>0</v>
      </c>
      <c r="F7" s="83">
        <v>0</v>
      </c>
      <c r="G7" s="83">
        <v>0</v>
      </c>
      <c r="H7" s="83">
        <v>0</v>
      </c>
      <c r="I7" s="83">
        <v>0</v>
      </c>
      <c r="J7" s="83">
        <v>0</v>
      </c>
      <c r="K7" s="83">
        <v>0</v>
      </c>
      <c r="L7" s="83">
        <v>0</v>
      </c>
      <c r="M7" s="83">
        <v>0</v>
      </c>
    </row>
    <row r="8" spans="1:15" ht="15" customHeight="1" x14ac:dyDescent="0.25">
      <c r="A8" s="84">
        <v>2</v>
      </c>
      <c r="B8" s="41" t="s">
        <v>170</v>
      </c>
      <c r="C8" s="85">
        <v>1</v>
      </c>
      <c r="D8" s="85">
        <v>0</v>
      </c>
      <c r="E8" s="85">
        <v>0</v>
      </c>
      <c r="F8" s="85">
        <v>0</v>
      </c>
      <c r="G8" s="85">
        <v>0</v>
      </c>
      <c r="H8" s="85">
        <v>1</v>
      </c>
      <c r="I8" s="85">
        <v>0</v>
      </c>
      <c r="J8" s="85">
        <v>0</v>
      </c>
      <c r="K8" s="85">
        <v>0</v>
      </c>
      <c r="L8" s="85">
        <v>0</v>
      </c>
      <c r="M8" s="85">
        <v>0</v>
      </c>
    </row>
    <row r="9" spans="1:15" ht="15" customHeight="1" x14ac:dyDescent="0.25">
      <c r="A9" s="84">
        <v>3</v>
      </c>
      <c r="B9" s="41" t="s">
        <v>171</v>
      </c>
      <c r="C9" s="85">
        <v>5</v>
      </c>
      <c r="D9" s="85">
        <v>0</v>
      </c>
      <c r="E9" s="85">
        <v>0</v>
      </c>
      <c r="F9" s="85">
        <v>0</v>
      </c>
      <c r="G9" s="85">
        <v>0</v>
      </c>
      <c r="H9" s="85">
        <v>0</v>
      </c>
      <c r="I9" s="85">
        <v>0</v>
      </c>
      <c r="J9" s="85">
        <v>0</v>
      </c>
      <c r="K9" s="85">
        <v>0</v>
      </c>
      <c r="L9" s="85">
        <v>5</v>
      </c>
      <c r="M9" s="85">
        <v>0</v>
      </c>
    </row>
    <row r="10" spans="1:15" ht="15" customHeight="1" x14ac:dyDescent="0.25">
      <c r="A10" s="84">
        <v>4</v>
      </c>
      <c r="B10" s="41" t="s">
        <v>172</v>
      </c>
      <c r="C10" s="85">
        <v>0</v>
      </c>
      <c r="D10" s="85">
        <v>0</v>
      </c>
      <c r="E10" s="85">
        <v>0</v>
      </c>
      <c r="F10" s="85">
        <v>0</v>
      </c>
      <c r="G10" s="85">
        <v>0</v>
      </c>
      <c r="H10" s="85">
        <v>0</v>
      </c>
      <c r="I10" s="85">
        <v>0</v>
      </c>
      <c r="J10" s="85">
        <v>0</v>
      </c>
      <c r="K10" s="85">
        <v>0</v>
      </c>
      <c r="L10" s="85">
        <v>0</v>
      </c>
      <c r="M10" s="85">
        <v>0</v>
      </c>
    </row>
    <row r="11" spans="1:15" s="81" customFormat="1" ht="15" customHeight="1" x14ac:dyDescent="0.25">
      <c r="A11" s="84">
        <v>5</v>
      </c>
      <c r="B11" s="41" t="s">
        <v>173</v>
      </c>
      <c r="C11" s="85">
        <v>5</v>
      </c>
      <c r="D11" s="85">
        <v>0</v>
      </c>
      <c r="E11" s="85">
        <v>0</v>
      </c>
      <c r="F11" s="85">
        <v>0</v>
      </c>
      <c r="G11" s="85">
        <v>0</v>
      </c>
      <c r="H11" s="85">
        <v>0</v>
      </c>
      <c r="I11" s="85">
        <v>0</v>
      </c>
      <c r="J11" s="85">
        <v>0</v>
      </c>
      <c r="K11" s="85">
        <v>0</v>
      </c>
      <c r="L11" s="85">
        <v>5</v>
      </c>
      <c r="M11" s="85">
        <v>0</v>
      </c>
    </row>
    <row r="12" spans="1:15" s="81" customFormat="1" ht="15" customHeight="1" x14ac:dyDescent="0.25">
      <c r="A12" s="84">
        <v>6</v>
      </c>
      <c r="B12" s="41" t="s">
        <v>174</v>
      </c>
      <c r="C12" s="85">
        <v>651</v>
      </c>
      <c r="D12" s="85">
        <v>0</v>
      </c>
      <c r="E12" s="85">
        <v>0</v>
      </c>
      <c r="F12" s="85">
        <v>35</v>
      </c>
      <c r="G12" s="85">
        <v>292</v>
      </c>
      <c r="H12" s="85">
        <v>192</v>
      </c>
      <c r="I12" s="85">
        <v>0</v>
      </c>
      <c r="J12" s="85">
        <v>0</v>
      </c>
      <c r="K12" s="85">
        <v>0</v>
      </c>
      <c r="L12" s="85">
        <v>132</v>
      </c>
      <c r="M12" s="85">
        <v>0</v>
      </c>
      <c r="O12" s="86"/>
    </row>
    <row r="13" spans="1:15" s="81" customFormat="1" ht="15" customHeight="1" x14ac:dyDescent="0.25">
      <c r="A13" s="84">
        <v>7</v>
      </c>
      <c r="B13" s="41" t="s">
        <v>175</v>
      </c>
      <c r="C13" s="85">
        <v>0</v>
      </c>
      <c r="D13" s="85">
        <v>0</v>
      </c>
      <c r="E13" s="85">
        <v>0</v>
      </c>
      <c r="F13" s="85">
        <v>0</v>
      </c>
      <c r="G13" s="85">
        <v>0</v>
      </c>
      <c r="H13" s="85">
        <v>0</v>
      </c>
      <c r="I13" s="85">
        <v>0</v>
      </c>
      <c r="J13" s="85">
        <v>0</v>
      </c>
      <c r="K13" s="85">
        <v>0</v>
      </c>
      <c r="L13" s="85">
        <v>0</v>
      </c>
      <c r="M13" s="85">
        <v>0</v>
      </c>
    </row>
    <row r="14" spans="1:15" s="81" customFormat="1" ht="15" customHeight="1" x14ac:dyDescent="0.25">
      <c r="A14" s="84">
        <v>8</v>
      </c>
      <c r="B14" s="41" t="s">
        <v>176</v>
      </c>
      <c r="C14" s="85">
        <v>0</v>
      </c>
      <c r="D14" s="85">
        <v>0</v>
      </c>
      <c r="E14" s="85">
        <v>0</v>
      </c>
      <c r="F14" s="85">
        <v>0</v>
      </c>
      <c r="G14" s="85">
        <v>0</v>
      </c>
      <c r="H14" s="85">
        <v>0</v>
      </c>
      <c r="I14" s="85">
        <v>0</v>
      </c>
      <c r="J14" s="85">
        <v>0</v>
      </c>
      <c r="K14" s="85">
        <v>0</v>
      </c>
      <c r="L14" s="85">
        <v>0</v>
      </c>
      <c r="M14" s="85">
        <v>0</v>
      </c>
    </row>
    <row r="15" spans="1:15" s="81" customFormat="1" ht="15" customHeight="1" x14ac:dyDescent="0.25">
      <c r="A15" s="84">
        <v>9</v>
      </c>
      <c r="B15" s="41" t="s">
        <v>177</v>
      </c>
      <c r="C15" s="85">
        <v>49</v>
      </c>
      <c r="D15" s="85">
        <v>0</v>
      </c>
      <c r="E15" s="85">
        <v>0</v>
      </c>
      <c r="F15" s="85">
        <v>0</v>
      </c>
      <c r="G15" s="85">
        <v>0</v>
      </c>
      <c r="H15" s="85">
        <v>49</v>
      </c>
      <c r="I15" s="85">
        <v>0</v>
      </c>
      <c r="J15" s="85">
        <v>0</v>
      </c>
      <c r="K15" s="85">
        <v>0</v>
      </c>
      <c r="L15" s="85">
        <v>0</v>
      </c>
      <c r="M15" s="85">
        <v>0</v>
      </c>
    </row>
    <row r="16" spans="1:15" s="81" customFormat="1" ht="15" customHeight="1" x14ac:dyDescent="0.25">
      <c r="A16" s="84">
        <v>10</v>
      </c>
      <c r="B16" s="41" t="s">
        <v>178</v>
      </c>
      <c r="C16" s="85">
        <v>303</v>
      </c>
      <c r="D16" s="85">
        <v>0</v>
      </c>
      <c r="E16" s="85">
        <v>0</v>
      </c>
      <c r="F16" s="85">
        <v>10</v>
      </c>
      <c r="G16" s="85">
        <v>0</v>
      </c>
      <c r="H16" s="85">
        <v>212</v>
      </c>
      <c r="I16" s="85">
        <v>0</v>
      </c>
      <c r="J16" s="85">
        <v>0</v>
      </c>
      <c r="K16" s="85">
        <v>0</v>
      </c>
      <c r="L16" s="85">
        <v>81</v>
      </c>
      <c r="M16" s="85">
        <v>0</v>
      </c>
    </row>
    <row r="17" spans="1:15" s="81" customFormat="1" ht="15" customHeight="1" x14ac:dyDescent="0.25">
      <c r="A17" s="84">
        <v>11</v>
      </c>
      <c r="B17" s="41" t="s">
        <v>179</v>
      </c>
      <c r="C17" s="85">
        <v>0</v>
      </c>
      <c r="D17" s="85">
        <v>0</v>
      </c>
      <c r="E17" s="85">
        <v>0</v>
      </c>
      <c r="F17" s="85">
        <v>0</v>
      </c>
      <c r="G17" s="85">
        <v>0</v>
      </c>
      <c r="H17" s="85">
        <v>0</v>
      </c>
      <c r="I17" s="85">
        <v>0</v>
      </c>
      <c r="J17" s="85">
        <v>0</v>
      </c>
      <c r="K17" s="85">
        <v>0</v>
      </c>
      <c r="L17" s="85">
        <v>0</v>
      </c>
      <c r="M17" s="85">
        <v>0</v>
      </c>
      <c r="O17" s="86"/>
    </row>
    <row r="18" spans="1:15" s="81" customFormat="1" ht="15" customHeight="1" x14ac:dyDescent="0.25">
      <c r="A18" s="84">
        <v>12</v>
      </c>
      <c r="B18" s="41" t="s">
        <v>180</v>
      </c>
      <c r="C18" s="85">
        <v>10</v>
      </c>
      <c r="D18" s="85">
        <v>0</v>
      </c>
      <c r="E18" s="85">
        <v>0</v>
      </c>
      <c r="F18" s="85">
        <v>0</v>
      </c>
      <c r="G18" s="85">
        <v>2</v>
      </c>
      <c r="H18" s="85">
        <v>3</v>
      </c>
      <c r="I18" s="85">
        <v>0</v>
      </c>
      <c r="J18" s="85">
        <v>0</v>
      </c>
      <c r="K18" s="85">
        <v>0</v>
      </c>
      <c r="L18" s="85">
        <v>5</v>
      </c>
      <c r="M18" s="85">
        <v>0</v>
      </c>
    </row>
    <row r="19" spans="1:15" s="81" customFormat="1" ht="15" customHeight="1" x14ac:dyDescent="0.25">
      <c r="A19" s="84">
        <v>13</v>
      </c>
      <c r="B19" s="41" t="s">
        <v>181</v>
      </c>
      <c r="C19" s="85">
        <v>0</v>
      </c>
      <c r="D19" s="85">
        <v>0</v>
      </c>
      <c r="E19" s="85">
        <v>0</v>
      </c>
      <c r="F19" s="85">
        <v>0</v>
      </c>
      <c r="G19" s="85">
        <v>0</v>
      </c>
      <c r="H19" s="85">
        <v>0</v>
      </c>
      <c r="I19" s="85">
        <v>0</v>
      </c>
      <c r="J19" s="85">
        <v>0</v>
      </c>
      <c r="K19" s="85">
        <v>0</v>
      </c>
      <c r="L19" s="85">
        <v>0</v>
      </c>
      <c r="M19" s="85">
        <v>0</v>
      </c>
    </row>
    <row r="20" spans="1:15" s="81" customFormat="1" ht="15" customHeight="1" x14ac:dyDescent="0.25">
      <c r="A20" s="84">
        <v>14</v>
      </c>
      <c r="B20" s="41" t="s">
        <v>182</v>
      </c>
      <c r="C20" s="85">
        <v>13</v>
      </c>
      <c r="D20" s="85">
        <v>0</v>
      </c>
      <c r="E20" s="85">
        <v>0</v>
      </c>
      <c r="F20" s="85">
        <v>0</v>
      </c>
      <c r="G20" s="85">
        <v>0</v>
      </c>
      <c r="H20" s="85">
        <v>11</v>
      </c>
      <c r="I20" s="85">
        <v>0</v>
      </c>
      <c r="J20" s="85">
        <v>0</v>
      </c>
      <c r="K20" s="85">
        <v>0</v>
      </c>
      <c r="L20" s="85">
        <v>2</v>
      </c>
      <c r="M20" s="85">
        <v>0</v>
      </c>
    </row>
    <row r="21" spans="1:15" s="81" customFormat="1" ht="15" customHeight="1" x14ac:dyDescent="0.25">
      <c r="A21" s="84">
        <v>15</v>
      </c>
      <c r="B21" s="41" t="s">
        <v>183</v>
      </c>
      <c r="C21" s="85">
        <v>0</v>
      </c>
      <c r="D21" s="85">
        <v>0</v>
      </c>
      <c r="E21" s="85">
        <v>0</v>
      </c>
      <c r="F21" s="85">
        <v>0</v>
      </c>
      <c r="G21" s="85">
        <v>0</v>
      </c>
      <c r="H21" s="85">
        <v>0</v>
      </c>
      <c r="I21" s="85">
        <v>0</v>
      </c>
      <c r="J21" s="85">
        <v>0</v>
      </c>
      <c r="K21" s="85">
        <v>0</v>
      </c>
      <c r="L21" s="85">
        <v>0</v>
      </c>
      <c r="M21" s="85">
        <v>0</v>
      </c>
    </row>
    <row r="22" spans="1:15" s="81" customFormat="1" ht="15" customHeight="1" x14ac:dyDescent="0.25">
      <c r="A22" s="87">
        <v>16</v>
      </c>
      <c r="B22" s="45" t="s">
        <v>184</v>
      </c>
      <c r="C22" s="88">
        <v>1</v>
      </c>
      <c r="D22" s="88">
        <v>0</v>
      </c>
      <c r="E22" s="88">
        <v>0</v>
      </c>
      <c r="F22" s="88">
        <v>0</v>
      </c>
      <c r="G22" s="88">
        <v>0</v>
      </c>
      <c r="H22" s="88">
        <v>1</v>
      </c>
      <c r="I22" s="88">
        <v>0</v>
      </c>
      <c r="J22" s="88">
        <v>0</v>
      </c>
      <c r="K22" s="88">
        <v>0</v>
      </c>
      <c r="L22" s="88">
        <v>0</v>
      </c>
      <c r="M22" s="88">
        <v>0</v>
      </c>
    </row>
    <row r="23" spans="1:15" s="81" customFormat="1" ht="15" customHeight="1" x14ac:dyDescent="0.25">
      <c r="A23" s="89" t="s">
        <v>15</v>
      </c>
      <c r="B23" s="90" t="s">
        <v>232</v>
      </c>
      <c r="C23" s="91">
        <v>728</v>
      </c>
      <c r="D23" s="91">
        <v>0</v>
      </c>
      <c r="E23" s="91">
        <v>0</v>
      </c>
      <c r="F23" s="91">
        <v>57</v>
      </c>
      <c r="G23" s="91">
        <v>250</v>
      </c>
      <c r="H23" s="91">
        <v>302</v>
      </c>
      <c r="I23" s="91">
        <v>0</v>
      </c>
      <c r="J23" s="91">
        <v>0</v>
      </c>
      <c r="K23" s="91">
        <v>0</v>
      </c>
      <c r="L23" s="91">
        <v>119</v>
      </c>
      <c r="M23" s="91">
        <v>0</v>
      </c>
    </row>
    <row r="24" spans="1:15" s="81" customFormat="1" ht="15" customHeight="1" x14ac:dyDescent="0.25">
      <c r="A24" s="92">
        <v>1</v>
      </c>
      <c r="B24" s="71" t="s">
        <v>169</v>
      </c>
      <c r="C24" s="93">
        <v>1</v>
      </c>
      <c r="D24" s="94">
        <v>0</v>
      </c>
      <c r="E24" s="94">
        <v>0</v>
      </c>
      <c r="F24" s="94">
        <v>0</v>
      </c>
      <c r="G24" s="94">
        <v>0</v>
      </c>
      <c r="H24" s="94">
        <v>1</v>
      </c>
      <c r="I24" s="94">
        <v>0</v>
      </c>
      <c r="J24" s="94">
        <v>0</v>
      </c>
      <c r="K24" s="94">
        <v>0</v>
      </c>
      <c r="L24" s="94">
        <v>0</v>
      </c>
      <c r="M24" s="94">
        <v>0</v>
      </c>
    </row>
    <row r="25" spans="1:15" s="81" customFormat="1" ht="15" customHeight="1" x14ac:dyDescent="0.25">
      <c r="A25" s="95">
        <v>2</v>
      </c>
      <c r="B25" s="41" t="s">
        <v>170</v>
      </c>
      <c r="C25" s="96">
        <v>0</v>
      </c>
      <c r="D25" s="97">
        <v>0</v>
      </c>
      <c r="E25" s="97">
        <v>0</v>
      </c>
      <c r="F25" s="97">
        <v>0</v>
      </c>
      <c r="G25" s="97">
        <v>0</v>
      </c>
      <c r="H25" s="97">
        <v>0</v>
      </c>
      <c r="I25" s="97">
        <v>0</v>
      </c>
      <c r="J25" s="97">
        <v>0</v>
      </c>
      <c r="K25" s="97">
        <v>0</v>
      </c>
      <c r="L25" s="97">
        <v>0</v>
      </c>
      <c r="M25" s="97">
        <v>0</v>
      </c>
    </row>
    <row r="26" spans="1:15" s="81" customFormat="1" ht="15" customHeight="1" x14ac:dyDescent="0.25">
      <c r="A26" s="95">
        <v>3</v>
      </c>
      <c r="B26" s="41" t="s">
        <v>172</v>
      </c>
      <c r="C26" s="96">
        <v>0</v>
      </c>
      <c r="D26" s="97">
        <v>0</v>
      </c>
      <c r="E26" s="97">
        <v>0</v>
      </c>
      <c r="F26" s="97">
        <v>0</v>
      </c>
      <c r="G26" s="97">
        <v>0</v>
      </c>
      <c r="H26" s="97">
        <v>0</v>
      </c>
      <c r="I26" s="97">
        <v>0</v>
      </c>
      <c r="J26" s="97">
        <v>0</v>
      </c>
      <c r="K26" s="97">
        <v>0</v>
      </c>
      <c r="L26" s="97">
        <v>0</v>
      </c>
      <c r="M26" s="97">
        <v>0</v>
      </c>
    </row>
    <row r="27" spans="1:15" s="81" customFormat="1" ht="15" customHeight="1" x14ac:dyDescent="0.25">
      <c r="A27" s="95">
        <v>4</v>
      </c>
      <c r="B27" s="41" t="s">
        <v>185</v>
      </c>
      <c r="C27" s="96">
        <v>0</v>
      </c>
      <c r="D27" s="97">
        <v>0</v>
      </c>
      <c r="E27" s="97">
        <v>0</v>
      </c>
      <c r="F27" s="97">
        <v>0</v>
      </c>
      <c r="G27" s="97">
        <v>0</v>
      </c>
      <c r="H27" s="97">
        <v>0</v>
      </c>
      <c r="I27" s="97">
        <v>0</v>
      </c>
      <c r="J27" s="97">
        <v>0</v>
      </c>
      <c r="K27" s="97">
        <v>0</v>
      </c>
      <c r="L27" s="97">
        <v>0</v>
      </c>
      <c r="M27" s="97">
        <v>0</v>
      </c>
    </row>
    <row r="28" spans="1:15" s="81" customFormat="1" ht="15" customHeight="1" x14ac:dyDescent="0.25">
      <c r="A28" s="95">
        <v>5</v>
      </c>
      <c r="B28" s="41" t="s">
        <v>174</v>
      </c>
      <c r="C28" s="96">
        <v>408</v>
      </c>
      <c r="D28" s="97">
        <v>0</v>
      </c>
      <c r="E28" s="97">
        <v>0</v>
      </c>
      <c r="F28" s="97">
        <v>1</v>
      </c>
      <c r="G28" s="97">
        <v>168</v>
      </c>
      <c r="H28" s="97">
        <v>161</v>
      </c>
      <c r="I28" s="97">
        <v>0</v>
      </c>
      <c r="J28" s="97">
        <v>0</v>
      </c>
      <c r="K28" s="97">
        <v>0</v>
      </c>
      <c r="L28" s="97">
        <v>78</v>
      </c>
      <c r="M28" s="97">
        <v>0</v>
      </c>
    </row>
    <row r="29" spans="1:15" s="81" customFormat="1" ht="15" customHeight="1" x14ac:dyDescent="0.25">
      <c r="A29" s="95">
        <v>6</v>
      </c>
      <c r="B29" s="41" t="s">
        <v>175</v>
      </c>
      <c r="C29" s="96">
        <v>1</v>
      </c>
      <c r="D29" s="97">
        <v>0</v>
      </c>
      <c r="E29" s="97">
        <v>0</v>
      </c>
      <c r="F29" s="97">
        <v>0</v>
      </c>
      <c r="G29" s="97">
        <v>0</v>
      </c>
      <c r="H29" s="97">
        <v>1</v>
      </c>
      <c r="I29" s="97">
        <v>0</v>
      </c>
      <c r="J29" s="97">
        <v>0</v>
      </c>
      <c r="K29" s="97">
        <v>0</v>
      </c>
      <c r="L29" s="97">
        <v>0</v>
      </c>
      <c r="M29" s="97">
        <v>0</v>
      </c>
    </row>
    <row r="30" spans="1:15" s="81" customFormat="1" ht="15" customHeight="1" x14ac:dyDescent="0.25">
      <c r="A30" s="95">
        <v>7</v>
      </c>
      <c r="B30" s="41" t="s">
        <v>176</v>
      </c>
      <c r="C30" s="96">
        <v>0</v>
      </c>
      <c r="D30" s="97">
        <v>0</v>
      </c>
      <c r="E30" s="97">
        <v>0</v>
      </c>
      <c r="F30" s="97">
        <v>0</v>
      </c>
      <c r="G30" s="97">
        <v>0</v>
      </c>
      <c r="H30" s="97">
        <v>0</v>
      </c>
      <c r="I30" s="97">
        <v>0</v>
      </c>
      <c r="J30" s="97">
        <v>0</v>
      </c>
      <c r="K30" s="97">
        <v>0</v>
      </c>
      <c r="L30" s="97">
        <v>0</v>
      </c>
      <c r="M30" s="97">
        <v>0</v>
      </c>
    </row>
    <row r="31" spans="1:15" s="81" customFormat="1" ht="15" customHeight="1" x14ac:dyDescent="0.25">
      <c r="A31" s="95">
        <v>8</v>
      </c>
      <c r="B31" s="41" t="s">
        <v>177</v>
      </c>
      <c r="C31" s="96">
        <v>0</v>
      </c>
      <c r="D31" s="97">
        <v>0</v>
      </c>
      <c r="E31" s="97">
        <v>0</v>
      </c>
      <c r="F31" s="97">
        <v>0</v>
      </c>
      <c r="G31" s="97">
        <v>0</v>
      </c>
      <c r="H31" s="97">
        <v>0</v>
      </c>
      <c r="I31" s="97">
        <v>0</v>
      </c>
      <c r="J31" s="97">
        <v>0</v>
      </c>
      <c r="K31" s="97">
        <v>0</v>
      </c>
      <c r="L31" s="97">
        <v>0</v>
      </c>
      <c r="M31" s="97">
        <v>0</v>
      </c>
    </row>
    <row r="32" spans="1:15" s="81" customFormat="1" ht="15" customHeight="1" x14ac:dyDescent="0.25">
      <c r="A32" s="95">
        <v>9</v>
      </c>
      <c r="B32" s="41" t="s">
        <v>178</v>
      </c>
      <c r="C32" s="96">
        <v>10</v>
      </c>
      <c r="D32" s="97">
        <v>0</v>
      </c>
      <c r="E32" s="97">
        <v>0</v>
      </c>
      <c r="F32" s="97">
        <v>0</v>
      </c>
      <c r="G32" s="97">
        <v>0</v>
      </c>
      <c r="H32" s="97">
        <v>8</v>
      </c>
      <c r="I32" s="97">
        <v>0</v>
      </c>
      <c r="J32" s="97">
        <v>0</v>
      </c>
      <c r="K32" s="97">
        <v>0</v>
      </c>
      <c r="L32" s="97">
        <v>2</v>
      </c>
      <c r="M32" s="97">
        <v>0</v>
      </c>
    </row>
    <row r="33" spans="1:13" s="81" customFormat="1" ht="15" customHeight="1" x14ac:dyDescent="0.25">
      <c r="A33" s="95">
        <v>10</v>
      </c>
      <c r="B33" s="41" t="s">
        <v>180</v>
      </c>
      <c r="C33" s="96">
        <v>271</v>
      </c>
      <c r="D33" s="97">
        <v>0</v>
      </c>
      <c r="E33" s="97">
        <v>0</v>
      </c>
      <c r="F33" s="97">
        <v>20</v>
      </c>
      <c r="G33" s="97">
        <v>82</v>
      </c>
      <c r="H33" s="97">
        <v>130</v>
      </c>
      <c r="I33" s="97">
        <v>0</v>
      </c>
      <c r="J33" s="97">
        <v>0</v>
      </c>
      <c r="K33" s="97">
        <v>0</v>
      </c>
      <c r="L33" s="97">
        <v>39</v>
      </c>
      <c r="M33" s="97">
        <v>0</v>
      </c>
    </row>
    <row r="34" spans="1:13" s="81" customFormat="1" ht="15" customHeight="1" x14ac:dyDescent="0.25">
      <c r="A34" s="95">
        <v>11</v>
      </c>
      <c r="B34" s="41" t="s">
        <v>181</v>
      </c>
      <c r="C34" s="96">
        <v>0</v>
      </c>
      <c r="D34" s="97">
        <v>0</v>
      </c>
      <c r="E34" s="97">
        <v>0</v>
      </c>
      <c r="F34" s="97">
        <v>0</v>
      </c>
      <c r="G34" s="97">
        <v>0</v>
      </c>
      <c r="H34" s="97">
        <v>0</v>
      </c>
      <c r="I34" s="97">
        <v>0</v>
      </c>
      <c r="J34" s="97">
        <v>0</v>
      </c>
      <c r="K34" s="97">
        <v>0</v>
      </c>
      <c r="L34" s="97">
        <v>0</v>
      </c>
      <c r="M34" s="97">
        <v>0</v>
      </c>
    </row>
    <row r="35" spans="1:13" s="81" customFormat="1" ht="15" customHeight="1" x14ac:dyDescent="0.25">
      <c r="A35" s="95">
        <v>12</v>
      </c>
      <c r="B35" s="41" t="s">
        <v>182</v>
      </c>
      <c r="C35" s="96">
        <v>0</v>
      </c>
      <c r="D35" s="97">
        <v>0</v>
      </c>
      <c r="E35" s="97">
        <v>0</v>
      </c>
      <c r="F35" s="97">
        <v>0</v>
      </c>
      <c r="G35" s="97">
        <v>0</v>
      </c>
      <c r="H35" s="97">
        <v>0</v>
      </c>
      <c r="I35" s="97">
        <v>0</v>
      </c>
      <c r="J35" s="97">
        <v>0</v>
      </c>
      <c r="K35" s="97">
        <v>0</v>
      </c>
      <c r="L35" s="97">
        <v>0</v>
      </c>
      <c r="M35" s="97">
        <v>0</v>
      </c>
    </row>
    <row r="36" spans="1:13" s="81" customFormat="1" ht="15" customHeight="1" x14ac:dyDescent="0.25">
      <c r="A36" s="95">
        <v>13</v>
      </c>
      <c r="B36" s="41" t="s">
        <v>183</v>
      </c>
      <c r="C36" s="96">
        <v>37</v>
      </c>
      <c r="D36" s="97">
        <v>0</v>
      </c>
      <c r="E36" s="97">
        <v>0</v>
      </c>
      <c r="F36" s="97">
        <v>36</v>
      </c>
      <c r="G36" s="97">
        <v>0</v>
      </c>
      <c r="H36" s="97">
        <v>1</v>
      </c>
      <c r="I36" s="97">
        <v>0</v>
      </c>
      <c r="J36" s="97">
        <v>0</v>
      </c>
      <c r="K36" s="97">
        <v>0</v>
      </c>
      <c r="L36" s="97">
        <v>0</v>
      </c>
      <c r="M36" s="97">
        <v>0</v>
      </c>
    </row>
    <row r="37" spans="1:13" s="81" customFormat="1" ht="15" customHeight="1" x14ac:dyDescent="0.25">
      <c r="A37" s="98">
        <v>14</v>
      </c>
      <c r="B37" s="45" t="s">
        <v>184</v>
      </c>
      <c r="C37" s="99">
        <v>0</v>
      </c>
      <c r="D37" s="100">
        <v>0</v>
      </c>
      <c r="E37" s="100">
        <v>0</v>
      </c>
      <c r="F37" s="100">
        <v>0</v>
      </c>
      <c r="G37" s="100">
        <v>0</v>
      </c>
      <c r="H37" s="100">
        <v>0</v>
      </c>
      <c r="I37" s="100">
        <v>0</v>
      </c>
      <c r="J37" s="100">
        <v>0</v>
      </c>
      <c r="K37" s="100">
        <v>0</v>
      </c>
      <c r="L37" s="100">
        <v>0</v>
      </c>
      <c r="M37" s="100">
        <v>0</v>
      </c>
    </row>
    <row r="38" spans="1:13" s="81" customFormat="1" ht="15.95" customHeight="1" x14ac:dyDescent="0.25">
      <c r="A38" s="101"/>
      <c r="B38" s="89" t="s">
        <v>192</v>
      </c>
      <c r="C38" s="91">
        <v>1766</v>
      </c>
      <c r="D38" s="80">
        <v>0</v>
      </c>
      <c r="E38" s="80">
        <v>0</v>
      </c>
      <c r="F38" s="80">
        <v>102</v>
      </c>
      <c r="G38" s="80">
        <v>544</v>
      </c>
      <c r="H38" s="80">
        <v>771</v>
      </c>
      <c r="I38" s="80">
        <v>0</v>
      </c>
      <c r="J38" s="80">
        <v>0</v>
      </c>
      <c r="K38" s="80">
        <v>0</v>
      </c>
      <c r="L38" s="80">
        <v>349</v>
      </c>
      <c r="M38" s="80">
        <v>0</v>
      </c>
    </row>
    <row r="39" spans="1:13" s="81" customFormat="1" ht="22.5" customHeight="1" x14ac:dyDescent="0.25">
      <c r="A39" s="102"/>
      <c r="B39" s="103"/>
      <c r="C39" s="102"/>
      <c r="D39" s="102"/>
      <c r="E39" s="102"/>
      <c r="F39" s="102"/>
      <c r="G39" s="102"/>
      <c r="H39" s="102"/>
      <c r="I39" s="102"/>
      <c r="J39" s="102"/>
      <c r="K39" s="102"/>
      <c r="L39" s="102"/>
      <c r="M39" s="102"/>
    </row>
    <row r="40" spans="1:13" ht="18" customHeight="1" x14ac:dyDescent="0.25"/>
    <row r="41" spans="1:13" ht="18" customHeight="1" x14ac:dyDescent="0.25"/>
    <row r="42" spans="1:13" ht="18" customHeight="1" x14ac:dyDescent="0.25"/>
    <row r="43" spans="1:13" ht="18" customHeight="1" x14ac:dyDescent="0.25"/>
  </sheetData>
  <mergeCells count="2">
    <mergeCell ref="A1:M1"/>
    <mergeCell ref="C2:K2"/>
  </mergeCells>
  <pageMargins left="0.51181102362204722" right="0.23622047244094491" top="0.23622047244094491" bottom="0.23622047244094491" header="0.23622047244094491" footer="0.23622047244094491"/>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01b</vt:lpstr>
      <vt:lpstr>02c</vt:lpstr>
      <vt:lpstr>03b</vt:lpstr>
      <vt:lpstr>5b</vt:lpstr>
      <vt:lpstr>6đ</vt:lpstr>
      <vt:lpstr>06g</vt:lpstr>
      <vt:lpstr>TH TW</vt:lpstr>
      <vt:lpstr>TH huyen</vt:lpstr>
      <vt:lpstr>Qua han huyen</vt:lpstr>
      <vt:lpstr>'01b'!Print_Titles</vt:lpstr>
      <vt:lpstr>'06g'!Print_Titles</vt:lpstr>
      <vt:lpstr>'6đ'!Print_Titles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thanhhn</dc:creator>
  <cp:lastModifiedBy>Admin</cp:lastModifiedBy>
  <cp:lastPrinted>2020-03-27T11:12:31Z</cp:lastPrinted>
  <dcterms:created xsi:type="dcterms:W3CDTF">2012-07-30T13:14:26Z</dcterms:created>
  <dcterms:modified xsi:type="dcterms:W3CDTF">2020-04-16T01:20:12Z</dcterms:modified>
</cp:coreProperties>
</file>