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MEGA\NAM 2024\CONG VAN\XIN Y KIEN THANH VIEN UB\(29-01) KH OCOP 2024\"/>
    </mc:Choice>
  </mc:AlternateContent>
  <xr:revisionPtr revIDLastSave="0" documentId="13_ncr:1_{62538C3E-FAFC-45DD-8EA8-55346B1DDE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C28" i="1"/>
  <c r="C27" i="1"/>
  <c r="C26" i="1"/>
  <c r="C25" i="1" s="1"/>
  <c r="C32" i="1" l="1"/>
  <c r="C23" i="1"/>
  <c r="C22" i="1" l="1"/>
  <c r="C31" i="1" l="1"/>
  <c r="C30" i="1" s="1"/>
  <c r="C24" i="1" l="1"/>
  <c r="C21" i="1" s="1"/>
  <c r="C20" i="1"/>
  <c r="C19" i="1" s="1"/>
  <c r="C18" i="1" l="1"/>
  <c r="C7" i="1"/>
  <c r="C6" i="1" s="1"/>
  <c r="C5" i="1" l="1"/>
</calcChain>
</file>

<file path=xl/sharedStrings.xml><?xml version="1.0" encoding="utf-8"?>
<sst xmlns="http://schemas.openxmlformats.org/spreadsheetml/2006/main" count="49" uniqueCount="39">
  <si>
    <t>TT</t>
  </si>
  <si>
    <t>Truyền thông, thông tin tuyên truyền về chương trình mỗi xã một sản phẩm</t>
  </si>
  <si>
    <t xml:space="preserve"> Tổ chức đào tạo, tập huấn nâng cao năng lực cho chủ thể tham gia chu trình OCOP, cán bộ thực hiện chương trình OCOP các cấp </t>
  </si>
  <si>
    <t xml:space="preserve"> Hỗ trợ các hoạt động quảng bá, xúc tiến thương mại, kết nối cung cầu sản phẩm OCOP </t>
  </si>
  <si>
    <t>Duy trì trang Website về OCOP Bắc Giang</t>
  </si>
  <si>
    <t>Hỗ trợ tư vấn phát triển sản phẩm, xây dựng hồ sơ sản phẩm, câu chuyện sản phẩm cho sản phẩm tham gia Chương trình OCOP</t>
  </si>
  <si>
    <t xml:space="preserve"> Hỗ trợ xây dựng và đăng ký nhãn hiệu sản phẩm OCOP cho các chủ thể</t>
  </si>
  <si>
    <t>Hỗ trợ chi phí bao bì, in tem sản phẩm cho các chủ thể</t>
  </si>
  <si>
    <t xml:space="preserve">Nội dung </t>
  </si>
  <si>
    <t>Ghi chú</t>
  </si>
  <si>
    <t>I</t>
  </si>
  <si>
    <t>II</t>
  </si>
  <si>
    <t>Kinh phí triển khai chương trình OCOP tỉnh Bắc Giang năm 2023 (Chi cục Phát triển nông thôn - Sở Nông nghiệp và PTNT)</t>
  </si>
  <si>
    <t>Chi công tác kiểm tra thực tế tại cơ sở</t>
  </si>
  <si>
    <t>Phụ lục 03: Dự toán kinh phí thực hiện Chương trình mỗi xã một sản phẩm năm 2024</t>
  </si>
  <si>
    <t>Kinh phí</t>
  </si>
  <si>
    <t xml:space="preserve">Tổ chức đánh giá, phân hạng sản phẩm OCOP </t>
  </si>
  <si>
    <t>A</t>
  </si>
  <si>
    <t>B</t>
  </si>
  <si>
    <t>Ngân sách tỉnh</t>
  </si>
  <si>
    <t>-</t>
  </si>
  <si>
    <t>Tổng cộng</t>
  </si>
  <si>
    <t>Nguồn vốn Chương trình MTQG xây dựng nông thôn mới (Ngân sách Trung ương)</t>
  </si>
  <si>
    <t>Nguồn vốn thực hiện Nghị quyết số 67/2023/NQ-HĐND Quy định chính sách khuyến khích phát triển sản phẩm OCOP trên địa bàn tỉnh Bắc Giang, giai đoạn 2024-2025 (ngân sách địa phương)</t>
  </si>
  <si>
    <t>Hỗ trợ các huyện, thành phố thực hiện chương trình OCOP (200 triệu đồng/huyện, TP)</t>
  </si>
  <si>
    <t>Hỗ trợ cho sản phẩm hàng hóa và dịch vụ tham gia đánh giá, phân hạng đạt 5 sao (3sp x 300 triệu đồng/sp)</t>
  </si>
  <si>
    <t>Hỗ trợ cho sản phẩm hàng hóa và dịch vụ tham gia đánh giá, phân hạng đạt 4 sao</t>
  </si>
  <si>
    <t>Hỗ trợ cho sản phẩm hàng hóa và dịch vụ tham gia đánh giá, phân hạng lần đầu đạt 4 sao (2 sp x 150 triệu/sp)</t>
  </si>
  <si>
    <t>Hỗ trợ cho sản phẩm hàng hóa và dịch vụ tham gia đánh giá nâng hạng nhưng giữ nguyên hạng 4 sao (12 sp x 60 triệu/sp)</t>
  </si>
  <si>
    <t>Hỗ trợ cho sản phẩm hàng hóa và dịch vụ tham gia đánh giá, phân hạng đạt 3 sao trên địa bàn các huyện: Lục Ngạn; Sơn Động; Lục Nam; Yên Thế (81 sp x 50 triệu/sp)</t>
  </si>
  <si>
    <t>Ngân sách huyện, thành phố</t>
  </si>
  <si>
    <t>Hỗ trợ cho sản phẩm hàng hóa và dịch vụ tham gia đánh giá, phân hạng đạt 3 sao trên địa bàn các huyện Tân Yên, Việt Yên, Yên Dũng, Hiệp Hòa, Lạng Giang và TP Bắc Giang (107 sp x 50 triệu/sp)</t>
  </si>
  <si>
    <t>Hỗ trợ cho sản phẩm hàng hóa và dịch vụ tham gia đánh giá nâng hạng  từ 3 sao lên 4 sao (20 sp x 150 triệu/sp)</t>
  </si>
  <si>
    <t>Hỗ trợ cho sản phẩm hàng hóa và dịch vụ tham gia đánh giá, phân hạng lại giữ nguyên hạng 3 sao trên địa bàn các huyện, thành phố (44 sp x 20 triệu/sp)</t>
  </si>
  <si>
    <t>Huyện Lục Ngạn (32 sản phẩm)</t>
  </si>
  <si>
    <t>Huyện Sơn Động (17 sản phẩm)</t>
  </si>
  <si>
    <t>Huyện Lục Nam (07 sản phẩm)</t>
  </si>
  <si>
    <t>Huyện Yên Thế (25 sản phẩm)</t>
  </si>
  <si>
    <t>(Kèm theo Kế hoạch số:         /KH-UBND ngày           /02/2024 của UBND tỉnh Bắc Giang)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</si>
</sst>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i/>
      <sz val="13"/>
      <color theme="1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i/>
      <sz val="13"/>
      <name val="Times New Roman"/>
      <family val="1"/>
    </font>
    <font>
      <b/>
      <i/>
      <sz val="13"/>
      <color theme="1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8" fillId="0" borderId="0"/>
    <xf numFmtId="0" fontId="14" fillId="0" borderId="0"/>
  </cellStyleXfs>
  <cellXfs count="46">
    <xf numFmtId="0" fontId="0" fillId="0" borderId="0" xfId="0"/>
    <xf numFmtId="0" fontId="12" fillId="2" borderId="3" xfId="0" applyFont="1" applyFill="1" applyBorder="1" applyAlignment="1">
      <alignment horizontal="center" vertical="center"/>
    </xf>
    <xf numFmtId="0" fontId="12" fillId="2" borderId="3" xfId="3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4" fillId="2" borderId="0" xfId="1" applyNumberFormat="1" applyFont="1" applyFill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164" fontId="9" fillId="2" borderId="2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0" fillId="2" borderId="3" xfId="1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164" fontId="11" fillId="2" borderId="4" xfId="1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3" fontId="11" fillId="2" borderId="4" xfId="1" applyFont="1" applyFill="1" applyBorder="1" applyAlignment="1">
      <alignment horizontal="center" vertical="center" wrapText="1"/>
    </xf>
    <xf numFmtId="164" fontId="13" fillId="2" borderId="5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164" fontId="13" fillId="2" borderId="3" xfId="1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164" fontId="11" fillId="2" borderId="4" xfId="1" applyNumberFormat="1" applyFont="1" applyFill="1" applyBorder="1" applyAlignment="1">
      <alignment vertical="center" wrapText="1"/>
    </xf>
    <xf numFmtId="0" fontId="11" fillId="2" borderId="4" xfId="0" quotePrefix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164" fontId="13" fillId="2" borderId="4" xfId="1" applyNumberFormat="1" applyFont="1" applyFill="1" applyBorder="1" applyAlignment="1">
      <alignment horizontal="center" vertical="center" wrapText="1"/>
    </xf>
    <xf numFmtId="0" fontId="11" fillId="2" borderId="5" xfId="0" quotePrefix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 wrapText="1"/>
    </xf>
    <xf numFmtId="164" fontId="11" fillId="2" borderId="5" xfId="1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2" xr:uid="{00000000-0005-0000-0000-000002000000}"/>
    <cellStyle name="Normal 3" xfId="4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2628900</xdr:colOff>
      <xdr:row>1</xdr:row>
      <xdr:rowOff>238125</xdr:rowOff>
    </xdr:from>
    <xdr:to>
      <xdr:col>1</xdr:col>
      <xdr:colOff>5372100</xdr:colOff>
      <xdr:row>1</xdr:row>
      <xdr:rowOff>238125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A4AD2CF-EA80-A04D-AF64-E718F6ED715F}"/>
            </a:ext>
          </a:extLst>
        </xdr:cNvPr>
        <xdr:cNvCxnSpPr/>
      </xdr:nvCxnSpPr>
      <xdr:spPr>
        <a:xfrm>
          <a:off x="2933700" y="504825"/>
          <a:ext cx="2743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Normal="100" workbookViewId="0">
      <selection activeCell="A2" sqref="A2:D2"/>
    </sheetView>
  </sheetViews>
  <sheetFormatPr defaultRowHeight="32.25" customHeight="1" x14ac:dyDescent="0.25"/>
  <cols>
    <col min="1" max="1" width="4.5703125" style="19" customWidth="1"/>
    <col min="2" max="2" width="107.28515625" style="3" customWidth="1"/>
    <col min="3" max="3" width="14.42578125" style="6" customWidth="1"/>
    <col min="4" max="4" width="11.28515625" style="3" customWidth="1"/>
    <col min="5" max="5" width="9.140625" style="3"/>
    <col min="6" max="6" width="12.140625" style="3" bestFit="1" customWidth="1"/>
    <col min="7" max="239" width="9.140625" style="3"/>
    <col min="240" max="240" width="4.5703125" style="3" customWidth="1"/>
    <col min="241" max="241" width="34.5703125" style="3" customWidth="1"/>
    <col min="242" max="242" width="7.85546875" style="3" customWidth="1"/>
    <col min="243" max="243" width="8.42578125" style="3" customWidth="1"/>
    <col min="244" max="249" width="9.140625" style="3"/>
    <col min="250" max="250" width="13.42578125" style="3" customWidth="1"/>
    <col min="251" max="495" width="9.140625" style="3"/>
    <col min="496" max="496" width="4.5703125" style="3" customWidth="1"/>
    <col min="497" max="497" width="34.5703125" style="3" customWidth="1"/>
    <col min="498" max="498" width="7.85546875" style="3" customWidth="1"/>
    <col min="499" max="499" width="8.42578125" style="3" customWidth="1"/>
    <col min="500" max="505" width="9.140625" style="3"/>
    <col min="506" max="506" width="13.42578125" style="3" customWidth="1"/>
    <col min="507" max="751" width="9.140625" style="3"/>
    <col min="752" max="752" width="4.5703125" style="3" customWidth="1"/>
    <col min="753" max="753" width="34.5703125" style="3" customWidth="1"/>
    <col min="754" max="754" width="7.85546875" style="3" customWidth="1"/>
    <col min="755" max="755" width="8.42578125" style="3" customWidth="1"/>
    <col min="756" max="761" width="9.140625" style="3"/>
    <col min="762" max="762" width="13.42578125" style="3" customWidth="1"/>
    <col min="763" max="1007" width="9.140625" style="3"/>
    <col min="1008" max="1008" width="4.5703125" style="3" customWidth="1"/>
    <col min="1009" max="1009" width="34.5703125" style="3" customWidth="1"/>
    <col min="1010" max="1010" width="7.85546875" style="3" customWidth="1"/>
    <col min="1011" max="1011" width="8.42578125" style="3" customWidth="1"/>
    <col min="1012" max="1017" width="9.140625" style="3"/>
    <col min="1018" max="1018" width="13.42578125" style="3" customWidth="1"/>
    <col min="1019" max="1263" width="9.140625" style="3"/>
    <col min="1264" max="1264" width="4.5703125" style="3" customWidth="1"/>
    <col min="1265" max="1265" width="34.5703125" style="3" customWidth="1"/>
    <col min="1266" max="1266" width="7.85546875" style="3" customWidth="1"/>
    <col min="1267" max="1267" width="8.42578125" style="3" customWidth="1"/>
    <col min="1268" max="1273" width="9.140625" style="3"/>
    <col min="1274" max="1274" width="13.42578125" style="3" customWidth="1"/>
    <col min="1275" max="1519" width="9.140625" style="3"/>
    <col min="1520" max="1520" width="4.5703125" style="3" customWidth="1"/>
    <col min="1521" max="1521" width="34.5703125" style="3" customWidth="1"/>
    <col min="1522" max="1522" width="7.85546875" style="3" customWidth="1"/>
    <col min="1523" max="1523" width="8.42578125" style="3" customWidth="1"/>
    <col min="1524" max="1529" width="9.140625" style="3"/>
    <col min="1530" max="1530" width="13.42578125" style="3" customWidth="1"/>
    <col min="1531" max="1775" width="9.140625" style="3"/>
    <col min="1776" max="1776" width="4.5703125" style="3" customWidth="1"/>
    <col min="1777" max="1777" width="34.5703125" style="3" customWidth="1"/>
    <col min="1778" max="1778" width="7.85546875" style="3" customWidth="1"/>
    <col min="1779" max="1779" width="8.42578125" style="3" customWidth="1"/>
    <col min="1780" max="1785" width="9.140625" style="3"/>
    <col min="1786" max="1786" width="13.42578125" style="3" customWidth="1"/>
    <col min="1787" max="2031" width="9.140625" style="3"/>
    <col min="2032" max="2032" width="4.5703125" style="3" customWidth="1"/>
    <col min="2033" max="2033" width="34.5703125" style="3" customWidth="1"/>
    <col min="2034" max="2034" width="7.85546875" style="3" customWidth="1"/>
    <col min="2035" max="2035" width="8.42578125" style="3" customWidth="1"/>
    <col min="2036" max="2041" width="9.140625" style="3"/>
    <col min="2042" max="2042" width="13.42578125" style="3" customWidth="1"/>
    <col min="2043" max="2287" width="9.140625" style="3"/>
    <col min="2288" max="2288" width="4.5703125" style="3" customWidth="1"/>
    <col min="2289" max="2289" width="34.5703125" style="3" customWidth="1"/>
    <col min="2290" max="2290" width="7.85546875" style="3" customWidth="1"/>
    <col min="2291" max="2291" width="8.42578125" style="3" customWidth="1"/>
    <col min="2292" max="2297" width="9.140625" style="3"/>
    <col min="2298" max="2298" width="13.42578125" style="3" customWidth="1"/>
    <col min="2299" max="2543" width="9.140625" style="3"/>
    <col min="2544" max="2544" width="4.5703125" style="3" customWidth="1"/>
    <col min="2545" max="2545" width="34.5703125" style="3" customWidth="1"/>
    <col min="2546" max="2546" width="7.85546875" style="3" customWidth="1"/>
    <col min="2547" max="2547" width="8.42578125" style="3" customWidth="1"/>
    <col min="2548" max="2553" width="9.140625" style="3"/>
    <col min="2554" max="2554" width="13.42578125" style="3" customWidth="1"/>
    <col min="2555" max="2799" width="9.140625" style="3"/>
    <col min="2800" max="2800" width="4.5703125" style="3" customWidth="1"/>
    <col min="2801" max="2801" width="34.5703125" style="3" customWidth="1"/>
    <col min="2802" max="2802" width="7.85546875" style="3" customWidth="1"/>
    <col min="2803" max="2803" width="8.42578125" style="3" customWidth="1"/>
    <col min="2804" max="2809" width="9.140625" style="3"/>
    <col min="2810" max="2810" width="13.42578125" style="3" customWidth="1"/>
    <col min="2811" max="3055" width="9.140625" style="3"/>
    <col min="3056" max="3056" width="4.5703125" style="3" customWidth="1"/>
    <col min="3057" max="3057" width="34.5703125" style="3" customWidth="1"/>
    <col min="3058" max="3058" width="7.85546875" style="3" customWidth="1"/>
    <col min="3059" max="3059" width="8.42578125" style="3" customWidth="1"/>
    <col min="3060" max="3065" width="9.140625" style="3"/>
    <col min="3066" max="3066" width="13.42578125" style="3" customWidth="1"/>
    <col min="3067" max="3311" width="9.140625" style="3"/>
    <col min="3312" max="3312" width="4.5703125" style="3" customWidth="1"/>
    <col min="3313" max="3313" width="34.5703125" style="3" customWidth="1"/>
    <col min="3314" max="3314" width="7.85546875" style="3" customWidth="1"/>
    <col min="3315" max="3315" width="8.42578125" style="3" customWidth="1"/>
    <col min="3316" max="3321" width="9.140625" style="3"/>
    <col min="3322" max="3322" width="13.42578125" style="3" customWidth="1"/>
    <col min="3323" max="3567" width="9.140625" style="3"/>
    <col min="3568" max="3568" width="4.5703125" style="3" customWidth="1"/>
    <col min="3569" max="3569" width="34.5703125" style="3" customWidth="1"/>
    <col min="3570" max="3570" width="7.85546875" style="3" customWidth="1"/>
    <col min="3571" max="3571" width="8.42578125" style="3" customWidth="1"/>
    <col min="3572" max="3577" width="9.140625" style="3"/>
    <col min="3578" max="3578" width="13.42578125" style="3" customWidth="1"/>
    <col min="3579" max="3823" width="9.140625" style="3"/>
    <col min="3824" max="3824" width="4.5703125" style="3" customWidth="1"/>
    <col min="3825" max="3825" width="34.5703125" style="3" customWidth="1"/>
    <col min="3826" max="3826" width="7.85546875" style="3" customWidth="1"/>
    <col min="3827" max="3827" width="8.42578125" style="3" customWidth="1"/>
    <col min="3828" max="3833" width="9.140625" style="3"/>
    <col min="3834" max="3834" width="13.42578125" style="3" customWidth="1"/>
    <col min="3835" max="4079" width="9.140625" style="3"/>
    <col min="4080" max="4080" width="4.5703125" style="3" customWidth="1"/>
    <col min="4081" max="4081" width="34.5703125" style="3" customWidth="1"/>
    <col min="4082" max="4082" width="7.85546875" style="3" customWidth="1"/>
    <col min="4083" max="4083" width="8.42578125" style="3" customWidth="1"/>
    <col min="4084" max="4089" width="9.140625" style="3"/>
    <col min="4090" max="4090" width="13.42578125" style="3" customWidth="1"/>
    <col min="4091" max="4335" width="9.140625" style="3"/>
    <col min="4336" max="4336" width="4.5703125" style="3" customWidth="1"/>
    <col min="4337" max="4337" width="34.5703125" style="3" customWidth="1"/>
    <col min="4338" max="4338" width="7.85546875" style="3" customWidth="1"/>
    <col min="4339" max="4339" width="8.42578125" style="3" customWidth="1"/>
    <col min="4340" max="4345" width="9.140625" style="3"/>
    <col min="4346" max="4346" width="13.42578125" style="3" customWidth="1"/>
    <col min="4347" max="4591" width="9.140625" style="3"/>
    <col min="4592" max="4592" width="4.5703125" style="3" customWidth="1"/>
    <col min="4593" max="4593" width="34.5703125" style="3" customWidth="1"/>
    <col min="4594" max="4594" width="7.85546875" style="3" customWidth="1"/>
    <col min="4595" max="4595" width="8.42578125" style="3" customWidth="1"/>
    <col min="4596" max="4601" width="9.140625" style="3"/>
    <col min="4602" max="4602" width="13.42578125" style="3" customWidth="1"/>
    <col min="4603" max="4847" width="9.140625" style="3"/>
    <col min="4848" max="4848" width="4.5703125" style="3" customWidth="1"/>
    <col min="4849" max="4849" width="34.5703125" style="3" customWidth="1"/>
    <col min="4850" max="4850" width="7.85546875" style="3" customWidth="1"/>
    <col min="4851" max="4851" width="8.42578125" style="3" customWidth="1"/>
    <col min="4852" max="4857" width="9.140625" style="3"/>
    <col min="4858" max="4858" width="13.42578125" style="3" customWidth="1"/>
    <col min="4859" max="5103" width="9.140625" style="3"/>
    <col min="5104" max="5104" width="4.5703125" style="3" customWidth="1"/>
    <col min="5105" max="5105" width="34.5703125" style="3" customWidth="1"/>
    <col min="5106" max="5106" width="7.85546875" style="3" customWidth="1"/>
    <col min="5107" max="5107" width="8.42578125" style="3" customWidth="1"/>
    <col min="5108" max="5113" width="9.140625" style="3"/>
    <col min="5114" max="5114" width="13.42578125" style="3" customWidth="1"/>
    <col min="5115" max="5359" width="9.140625" style="3"/>
    <col min="5360" max="5360" width="4.5703125" style="3" customWidth="1"/>
    <col min="5361" max="5361" width="34.5703125" style="3" customWidth="1"/>
    <col min="5362" max="5362" width="7.85546875" style="3" customWidth="1"/>
    <col min="5363" max="5363" width="8.42578125" style="3" customWidth="1"/>
    <col min="5364" max="5369" width="9.140625" style="3"/>
    <col min="5370" max="5370" width="13.42578125" style="3" customWidth="1"/>
    <col min="5371" max="5615" width="9.140625" style="3"/>
    <col min="5616" max="5616" width="4.5703125" style="3" customWidth="1"/>
    <col min="5617" max="5617" width="34.5703125" style="3" customWidth="1"/>
    <col min="5618" max="5618" width="7.85546875" style="3" customWidth="1"/>
    <col min="5619" max="5619" width="8.42578125" style="3" customWidth="1"/>
    <col min="5620" max="5625" width="9.140625" style="3"/>
    <col min="5626" max="5626" width="13.42578125" style="3" customWidth="1"/>
    <col min="5627" max="5871" width="9.140625" style="3"/>
    <col min="5872" max="5872" width="4.5703125" style="3" customWidth="1"/>
    <col min="5873" max="5873" width="34.5703125" style="3" customWidth="1"/>
    <col min="5874" max="5874" width="7.85546875" style="3" customWidth="1"/>
    <col min="5875" max="5875" width="8.42578125" style="3" customWidth="1"/>
    <col min="5876" max="5881" width="9.140625" style="3"/>
    <col min="5882" max="5882" width="13.42578125" style="3" customWidth="1"/>
    <col min="5883" max="6127" width="9.140625" style="3"/>
    <col min="6128" max="6128" width="4.5703125" style="3" customWidth="1"/>
    <col min="6129" max="6129" width="34.5703125" style="3" customWidth="1"/>
    <col min="6130" max="6130" width="7.85546875" style="3" customWidth="1"/>
    <col min="6131" max="6131" width="8.42578125" style="3" customWidth="1"/>
    <col min="6132" max="6137" width="9.140625" style="3"/>
    <col min="6138" max="6138" width="13.42578125" style="3" customWidth="1"/>
    <col min="6139" max="6383" width="9.140625" style="3"/>
    <col min="6384" max="6384" width="4.5703125" style="3" customWidth="1"/>
    <col min="6385" max="6385" width="34.5703125" style="3" customWidth="1"/>
    <col min="6386" max="6386" width="7.85546875" style="3" customWidth="1"/>
    <col min="6387" max="6387" width="8.42578125" style="3" customWidth="1"/>
    <col min="6388" max="6393" width="9.140625" style="3"/>
    <col min="6394" max="6394" width="13.42578125" style="3" customWidth="1"/>
    <col min="6395" max="6639" width="9.140625" style="3"/>
    <col min="6640" max="6640" width="4.5703125" style="3" customWidth="1"/>
    <col min="6641" max="6641" width="34.5703125" style="3" customWidth="1"/>
    <col min="6642" max="6642" width="7.85546875" style="3" customWidth="1"/>
    <col min="6643" max="6643" width="8.42578125" style="3" customWidth="1"/>
    <col min="6644" max="6649" width="9.140625" style="3"/>
    <col min="6650" max="6650" width="13.42578125" style="3" customWidth="1"/>
    <col min="6651" max="6895" width="9.140625" style="3"/>
    <col min="6896" max="6896" width="4.5703125" style="3" customWidth="1"/>
    <col min="6897" max="6897" width="34.5703125" style="3" customWidth="1"/>
    <col min="6898" max="6898" width="7.85546875" style="3" customWidth="1"/>
    <col min="6899" max="6899" width="8.42578125" style="3" customWidth="1"/>
    <col min="6900" max="6905" width="9.140625" style="3"/>
    <col min="6906" max="6906" width="13.42578125" style="3" customWidth="1"/>
    <col min="6907" max="7151" width="9.140625" style="3"/>
    <col min="7152" max="7152" width="4.5703125" style="3" customWidth="1"/>
    <col min="7153" max="7153" width="34.5703125" style="3" customWidth="1"/>
    <col min="7154" max="7154" width="7.85546875" style="3" customWidth="1"/>
    <col min="7155" max="7155" width="8.42578125" style="3" customWidth="1"/>
    <col min="7156" max="7161" width="9.140625" style="3"/>
    <col min="7162" max="7162" width="13.42578125" style="3" customWidth="1"/>
    <col min="7163" max="7407" width="9.140625" style="3"/>
    <col min="7408" max="7408" width="4.5703125" style="3" customWidth="1"/>
    <col min="7409" max="7409" width="34.5703125" style="3" customWidth="1"/>
    <col min="7410" max="7410" width="7.85546875" style="3" customWidth="1"/>
    <col min="7411" max="7411" width="8.42578125" style="3" customWidth="1"/>
    <col min="7412" max="7417" width="9.140625" style="3"/>
    <col min="7418" max="7418" width="13.42578125" style="3" customWidth="1"/>
    <col min="7419" max="7663" width="9.140625" style="3"/>
    <col min="7664" max="7664" width="4.5703125" style="3" customWidth="1"/>
    <col min="7665" max="7665" width="34.5703125" style="3" customWidth="1"/>
    <col min="7666" max="7666" width="7.85546875" style="3" customWidth="1"/>
    <col min="7667" max="7667" width="8.42578125" style="3" customWidth="1"/>
    <col min="7668" max="7673" width="9.140625" style="3"/>
    <col min="7674" max="7674" width="13.42578125" style="3" customWidth="1"/>
    <col min="7675" max="7919" width="9.140625" style="3"/>
    <col min="7920" max="7920" width="4.5703125" style="3" customWidth="1"/>
    <col min="7921" max="7921" width="34.5703125" style="3" customWidth="1"/>
    <col min="7922" max="7922" width="7.85546875" style="3" customWidth="1"/>
    <col min="7923" max="7923" width="8.42578125" style="3" customWidth="1"/>
    <col min="7924" max="7929" width="9.140625" style="3"/>
    <col min="7930" max="7930" width="13.42578125" style="3" customWidth="1"/>
    <col min="7931" max="8175" width="9.140625" style="3"/>
    <col min="8176" max="8176" width="4.5703125" style="3" customWidth="1"/>
    <col min="8177" max="8177" width="34.5703125" style="3" customWidth="1"/>
    <col min="8178" max="8178" width="7.85546875" style="3" customWidth="1"/>
    <col min="8179" max="8179" width="8.42578125" style="3" customWidth="1"/>
    <col min="8180" max="8185" width="9.140625" style="3"/>
    <col min="8186" max="8186" width="13.42578125" style="3" customWidth="1"/>
    <col min="8187" max="8431" width="9.140625" style="3"/>
    <col min="8432" max="8432" width="4.5703125" style="3" customWidth="1"/>
    <col min="8433" max="8433" width="34.5703125" style="3" customWidth="1"/>
    <col min="8434" max="8434" width="7.85546875" style="3" customWidth="1"/>
    <col min="8435" max="8435" width="8.42578125" style="3" customWidth="1"/>
    <col min="8436" max="8441" width="9.140625" style="3"/>
    <col min="8442" max="8442" width="13.42578125" style="3" customWidth="1"/>
    <col min="8443" max="8687" width="9.140625" style="3"/>
    <col min="8688" max="8688" width="4.5703125" style="3" customWidth="1"/>
    <col min="8689" max="8689" width="34.5703125" style="3" customWidth="1"/>
    <col min="8690" max="8690" width="7.85546875" style="3" customWidth="1"/>
    <col min="8691" max="8691" width="8.42578125" style="3" customWidth="1"/>
    <col min="8692" max="8697" width="9.140625" style="3"/>
    <col min="8698" max="8698" width="13.42578125" style="3" customWidth="1"/>
    <col min="8699" max="8943" width="9.140625" style="3"/>
    <col min="8944" max="8944" width="4.5703125" style="3" customWidth="1"/>
    <col min="8945" max="8945" width="34.5703125" style="3" customWidth="1"/>
    <col min="8946" max="8946" width="7.85546875" style="3" customWidth="1"/>
    <col min="8947" max="8947" width="8.42578125" style="3" customWidth="1"/>
    <col min="8948" max="8953" width="9.140625" style="3"/>
    <col min="8954" max="8954" width="13.42578125" style="3" customWidth="1"/>
    <col min="8955" max="9199" width="9.140625" style="3"/>
    <col min="9200" max="9200" width="4.5703125" style="3" customWidth="1"/>
    <col min="9201" max="9201" width="34.5703125" style="3" customWidth="1"/>
    <col min="9202" max="9202" width="7.85546875" style="3" customWidth="1"/>
    <col min="9203" max="9203" width="8.42578125" style="3" customWidth="1"/>
    <col min="9204" max="9209" width="9.140625" style="3"/>
    <col min="9210" max="9210" width="13.42578125" style="3" customWidth="1"/>
    <col min="9211" max="9455" width="9.140625" style="3"/>
    <col min="9456" max="9456" width="4.5703125" style="3" customWidth="1"/>
    <col min="9457" max="9457" width="34.5703125" style="3" customWidth="1"/>
    <col min="9458" max="9458" width="7.85546875" style="3" customWidth="1"/>
    <col min="9459" max="9459" width="8.42578125" style="3" customWidth="1"/>
    <col min="9460" max="9465" width="9.140625" style="3"/>
    <col min="9466" max="9466" width="13.42578125" style="3" customWidth="1"/>
    <col min="9467" max="9711" width="9.140625" style="3"/>
    <col min="9712" max="9712" width="4.5703125" style="3" customWidth="1"/>
    <col min="9713" max="9713" width="34.5703125" style="3" customWidth="1"/>
    <col min="9714" max="9714" width="7.85546875" style="3" customWidth="1"/>
    <col min="9715" max="9715" width="8.42578125" style="3" customWidth="1"/>
    <col min="9716" max="9721" width="9.140625" style="3"/>
    <col min="9722" max="9722" width="13.42578125" style="3" customWidth="1"/>
    <col min="9723" max="9967" width="9.140625" style="3"/>
    <col min="9968" max="9968" width="4.5703125" style="3" customWidth="1"/>
    <col min="9969" max="9969" width="34.5703125" style="3" customWidth="1"/>
    <col min="9970" max="9970" width="7.85546875" style="3" customWidth="1"/>
    <col min="9971" max="9971" width="8.42578125" style="3" customWidth="1"/>
    <col min="9972" max="9977" width="9.140625" style="3"/>
    <col min="9978" max="9978" width="13.42578125" style="3" customWidth="1"/>
    <col min="9979" max="10223" width="9.140625" style="3"/>
    <col min="10224" max="10224" width="4.5703125" style="3" customWidth="1"/>
    <col min="10225" max="10225" width="34.5703125" style="3" customWidth="1"/>
    <col min="10226" max="10226" width="7.85546875" style="3" customWidth="1"/>
    <col min="10227" max="10227" width="8.42578125" style="3" customWidth="1"/>
    <col min="10228" max="10233" width="9.140625" style="3"/>
    <col min="10234" max="10234" width="13.42578125" style="3" customWidth="1"/>
    <col min="10235" max="10479" width="9.140625" style="3"/>
    <col min="10480" max="10480" width="4.5703125" style="3" customWidth="1"/>
    <col min="10481" max="10481" width="34.5703125" style="3" customWidth="1"/>
    <col min="10482" max="10482" width="7.85546875" style="3" customWidth="1"/>
    <col min="10483" max="10483" width="8.42578125" style="3" customWidth="1"/>
    <col min="10484" max="10489" width="9.140625" style="3"/>
    <col min="10490" max="10490" width="13.42578125" style="3" customWidth="1"/>
    <col min="10491" max="10735" width="9.140625" style="3"/>
    <col min="10736" max="10736" width="4.5703125" style="3" customWidth="1"/>
    <col min="10737" max="10737" width="34.5703125" style="3" customWidth="1"/>
    <col min="10738" max="10738" width="7.85546875" style="3" customWidth="1"/>
    <col min="10739" max="10739" width="8.42578125" style="3" customWidth="1"/>
    <col min="10740" max="10745" width="9.140625" style="3"/>
    <col min="10746" max="10746" width="13.42578125" style="3" customWidth="1"/>
    <col min="10747" max="10991" width="9.140625" style="3"/>
    <col min="10992" max="10992" width="4.5703125" style="3" customWidth="1"/>
    <col min="10993" max="10993" width="34.5703125" style="3" customWidth="1"/>
    <col min="10994" max="10994" width="7.85546875" style="3" customWidth="1"/>
    <col min="10995" max="10995" width="8.42578125" style="3" customWidth="1"/>
    <col min="10996" max="11001" width="9.140625" style="3"/>
    <col min="11002" max="11002" width="13.42578125" style="3" customWidth="1"/>
    <col min="11003" max="11247" width="9.140625" style="3"/>
    <col min="11248" max="11248" width="4.5703125" style="3" customWidth="1"/>
    <col min="11249" max="11249" width="34.5703125" style="3" customWidth="1"/>
    <col min="11250" max="11250" width="7.85546875" style="3" customWidth="1"/>
    <col min="11251" max="11251" width="8.42578125" style="3" customWidth="1"/>
    <col min="11252" max="11257" width="9.140625" style="3"/>
    <col min="11258" max="11258" width="13.42578125" style="3" customWidth="1"/>
    <col min="11259" max="11503" width="9.140625" style="3"/>
    <col min="11504" max="11504" width="4.5703125" style="3" customWidth="1"/>
    <col min="11505" max="11505" width="34.5703125" style="3" customWidth="1"/>
    <col min="11506" max="11506" width="7.85546875" style="3" customWidth="1"/>
    <col min="11507" max="11507" width="8.42578125" style="3" customWidth="1"/>
    <col min="11508" max="11513" width="9.140625" style="3"/>
    <col min="11514" max="11514" width="13.42578125" style="3" customWidth="1"/>
    <col min="11515" max="11759" width="9.140625" style="3"/>
    <col min="11760" max="11760" width="4.5703125" style="3" customWidth="1"/>
    <col min="11761" max="11761" width="34.5703125" style="3" customWidth="1"/>
    <col min="11762" max="11762" width="7.85546875" style="3" customWidth="1"/>
    <col min="11763" max="11763" width="8.42578125" style="3" customWidth="1"/>
    <col min="11764" max="11769" width="9.140625" style="3"/>
    <col min="11770" max="11770" width="13.42578125" style="3" customWidth="1"/>
    <col min="11771" max="12015" width="9.140625" style="3"/>
    <col min="12016" max="12016" width="4.5703125" style="3" customWidth="1"/>
    <col min="12017" max="12017" width="34.5703125" style="3" customWidth="1"/>
    <col min="12018" max="12018" width="7.85546875" style="3" customWidth="1"/>
    <col min="12019" max="12019" width="8.42578125" style="3" customWidth="1"/>
    <col min="12020" max="12025" width="9.140625" style="3"/>
    <col min="12026" max="12026" width="13.42578125" style="3" customWidth="1"/>
    <col min="12027" max="12271" width="9.140625" style="3"/>
    <col min="12272" max="12272" width="4.5703125" style="3" customWidth="1"/>
    <col min="12273" max="12273" width="34.5703125" style="3" customWidth="1"/>
    <col min="12274" max="12274" width="7.85546875" style="3" customWidth="1"/>
    <col min="12275" max="12275" width="8.42578125" style="3" customWidth="1"/>
    <col min="12276" max="12281" width="9.140625" style="3"/>
    <col min="12282" max="12282" width="13.42578125" style="3" customWidth="1"/>
    <col min="12283" max="12527" width="9.140625" style="3"/>
    <col min="12528" max="12528" width="4.5703125" style="3" customWidth="1"/>
    <col min="12529" max="12529" width="34.5703125" style="3" customWidth="1"/>
    <col min="12530" max="12530" width="7.85546875" style="3" customWidth="1"/>
    <col min="12531" max="12531" width="8.42578125" style="3" customWidth="1"/>
    <col min="12532" max="12537" width="9.140625" style="3"/>
    <col min="12538" max="12538" width="13.42578125" style="3" customWidth="1"/>
    <col min="12539" max="12783" width="9.140625" style="3"/>
    <col min="12784" max="12784" width="4.5703125" style="3" customWidth="1"/>
    <col min="12785" max="12785" width="34.5703125" style="3" customWidth="1"/>
    <col min="12786" max="12786" width="7.85546875" style="3" customWidth="1"/>
    <col min="12787" max="12787" width="8.42578125" style="3" customWidth="1"/>
    <col min="12788" max="12793" width="9.140625" style="3"/>
    <col min="12794" max="12794" width="13.42578125" style="3" customWidth="1"/>
    <col min="12795" max="13039" width="9.140625" style="3"/>
    <col min="13040" max="13040" width="4.5703125" style="3" customWidth="1"/>
    <col min="13041" max="13041" width="34.5703125" style="3" customWidth="1"/>
    <col min="13042" max="13042" width="7.85546875" style="3" customWidth="1"/>
    <col min="13043" max="13043" width="8.42578125" style="3" customWidth="1"/>
    <col min="13044" max="13049" width="9.140625" style="3"/>
    <col min="13050" max="13050" width="13.42578125" style="3" customWidth="1"/>
    <col min="13051" max="13295" width="9.140625" style="3"/>
    <col min="13296" max="13296" width="4.5703125" style="3" customWidth="1"/>
    <col min="13297" max="13297" width="34.5703125" style="3" customWidth="1"/>
    <col min="13298" max="13298" width="7.85546875" style="3" customWidth="1"/>
    <col min="13299" max="13299" width="8.42578125" style="3" customWidth="1"/>
    <col min="13300" max="13305" width="9.140625" style="3"/>
    <col min="13306" max="13306" width="13.42578125" style="3" customWidth="1"/>
    <col min="13307" max="13551" width="9.140625" style="3"/>
    <col min="13552" max="13552" width="4.5703125" style="3" customWidth="1"/>
    <col min="13553" max="13553" width="34.5703125" style="3" customWidth="1"/>
    <col min="13554" max="13554" width="7.85546875" style="3" customWidth="1"/>
    <col min="13555" max="13555" width="8.42578125" style="3" customWidth="1"/>
    <col min="13556" max="13561" width="9.140625" style="3"/>
    <col min="13562" max="13562" width="13.42578125" style="3" customWidth="1"/>
    <col min="13563" max="13807" width="9.140625" style="3"/>
    <col min="13808" max="13808" width="4.5703125" style="3" customWidth="1"/>
    <col min="13809" max="13809" width="34.5703125" style="3" customWidth="1"/>
    <col min="13810" max="13810" width="7.85546875" style="3" customWidth="1"/>
    <col min="13811" max="13811" width="8.42578125" style="3" customWidth="1"/>
    <col min="13812" max="13817" width="9.140625" style="3"/>
    <col min="13818" max="13818" width="13.42578125" style="3" customWidth="1"/>
    <col min="13819" max="14063" width="9.140625" style="3"/>
    <col min="14064" max="14064" width="4.5703125" style="3" customWidth="1"/>
    <col min="14065" max="14065" width="34.5703125" style="3" customWidth="1"/>
    <col min="14066" max="14066" width="7.85546875" style="3" customWidth="1"/>
    <col min="14067" max="14067" width="8.42578125" style="3" customWidth="1"/>
    <col min="14068" max="14073" width="9.140625" style="3"/>
    <col min="14074" max="14074" width="13.42578125" style="3" customWidth="1"/>
    <col min="14075" max="14319" width="9.140625" style="3"/>
    <col min="14320" max="14320" width="4.5703125" style="3" customWidth="1"/>
    <col min="14321" max="14321" width="34.5703125" style="3" customWidth="1"/>
    <col min="14322" max="14322" width="7.85546875" style="3" customWidth="1"/>
    <col min="14323" max="14323" width="8.42578125" style="3" customWidth="1"/>
    <col min="14324" max="14329" width="9.140625" style="3"/>
    <col min="14330" max="14330" width="13.42578125" style="3" customWidth="1"/>
    <col min="14331" max="14575" width="9.140625" style="3"/>
    <col min="14576" max="14576" width="4.5703125" style="3" customWidth="1"/>
    <col min="14577" max="14577" width="34.5703125" style="3" customWidth="1"/>
    <col min="14578" max="14578" width="7.85546875" style="3" customWidth="1"/>
    <col min="14579" max="14579" width="8.42578125" style="3" customWidth="1"/>
    <col min="14580" max="14585" width="9.140625" style="3"/>
    <col min="14586" max="14586" width="13.42578125" style="3" customWidth="1"/>
    <col min="14587" max="14831" width="9.140625" style="3"/>
    <col min="14832" max="14832" width="4.5703125" style="3" customWidth="1"/>
    <col min="14833" max="14833" width="34.5703125" style="3" customWidth="1"/>
    <col min="14834" max="14834" width="7.85546875" style="3" customWidth="1"/>
    <col min="14835" max="14835" width="8.42578125" style="3" customWidth="1"/>
    <col min="14836" max="14841" width="9.140625" style="3"/>
    <col min="14842" max="14842" width="13.42578125" style="3" customWidth="1"/>
    <col min="14843" max="15087" width="9.140625" style="3"/>
    <col min="15088" max="15088" width="4.5703125" style="3" customWidth="1"/>
    <col min="15089" max="15089" width="34.5703125" style="3" customWidth="1"/>
    <col min="15090" max="15090" width="7.85546875" style="3" customWidth="1"/>
    <col min="15091" max="15091" width="8.42578125" style="3" customWidth="1"/>
    <col min="15092" max="15097" width="9.140625" style="3"/>
    <col min="15098" max="15098" width="13.42578125" style="3" customWidth="1"/>
    <col min="15099" max="15343" width="9.140625" style="3"/>
    <col min="15344" max="15344" width="4.5703125" style="3" customWidth="1"/>
    <col min="15345" max="15345" width="34.5703125" style="3" customWidth="1"/>
    <col min="15346" max="15346" width="7.85546875" style="3" customWidth="1"/>
    <col min="15347" max="15347" width="8.42578125" style="3" customWidth="1"/>
    <col min="15348" max="15353" width="9.140625" style="3"/>
    <col min="15354" max="15354" width="13.42578125" style="3" customWidth="1"/>
    <col min="15355" max="15599" width="9.140625" style="3"/>
    <col min="15600" max="15600" width="4.5703125" style="3" customWidth="1"/>
    <col min="15601" max="15601" width="34.5703125" style="3" customWidth="1"/>
    <col min="15602" max="15602" width="7.85546875" style="3" customWidth="1"/>
    <col min="15603" max="15603" width="8.42578125" style="3" customWidth="1"/>
    <col min="15604" max="15609" width="9.140625" style="3"/>
    <col min="15610" max="15610" width="13.42578125" style="3" customWidth="1"/>
    <col min="15611" max="15855" width="9.140625" style="3"/>
    <col min="15856" max="15856" width="4.5703125" style="3" customWidth="1"/>
    <col min="15857" max="15857" width="34.5703125" style="3" customWidth="1"/>
    <col min="15858" max="15858" width="7.85546875" style="3" customWidth="1"/>
    <col min="15859" max="15859" width="8.42578125" style="3" customWidth="1"/>
    <col min="15860" max="15865" width="9.140625" style="3"/>
    <col min="15866" max="15866" width="13.42578125" style="3" customWidth="1"/>
    <col min="15867" max="16111" width="9.140625" style="3"/>
    <col min="16112" max="16112" width="4.5703125" style="3" customWidth="1"/>
    <col min="16113" max="16113" width="34.5703125" style="3" customWidth="1"/>
    <col min="16114" max="16114" width="7.85546875" style="3" customWidth="1"/>
    <col min="16115" max="16115" width="8.42578125" style="3" customWidth="1"/>
    <col min="16116" max="16121" width="9.140625" style="3"/>
    <col min="16122" max="16122" width="13.42578125" style="3" customWidth="1"/>
    <col min="16123" max="16381" width="9.140625" style="3"/>
    <col min="16382" max="16384" width="9.140625" style="3" customWidth="1"/>
  </cols>
  <sheetData>
    <row r="1" spans="1:6" ht="21" customHeight="1" x14ac:dyDescent="0.25">
      <c r="A1" s="44" t="s">
        <v>14</v>
      </c>
      <c r="B1" s="44"/>
      <c r="C1" s="44"/>
      <c r="D1" s="44"/>
    </row>
    <row r="2" spans="1:6" ht="21" customHeight="1" x14ac:dyDescent="0.25">
      <c r="A2" s="45" t="s">
        <v>38</v>
      </c>
      <c r="B2" s="45"/>
      <c r="C2" s="45"/>
      <c r="D2" s="45"/>
    </row>
    <row r="3" spans="1:6" ht="21" customHeight="1" x14ac:dyDescent="0.25">
      <c r="A3" s="4"/>
      <c r="B3" s="5"/>
    </row>
    <row r="4" spans="1:6" s="10" customFormat="1" ht="37.35" customHeight="1" x14ac:dyDescent="0.25">
      <c r="A4" s="28" t="s">
        <v>0</v>
      </c>
      <c r="B4" s="7" t="s">
        <v>8</v>
      </c>
      <c r="C4" s="8" t="s">
        <v>15</v>
      </c>
      <c r="D4" s="9" t="s">
        <v>9</v>
      </c>
    </row>
    <row r="5" spans="1:6" s="10" customFormat="1" ht="37.35" customHeight="1" x14ac:dyDescent="0.25">
      <c r="A5" s="28"/>
      <c r="B5" s="7" t="s">
        <v>21</v>
      </c>
      <c r="C5" s="11">
        <f>C6+C18</f>
        <v>20967</v>
      </c>
      <c r="D5" s="9"/>
    </row>
    <row r="6" spans="1:6" s="10" customFormat="1" ht="37.35" customHeight="1" x14ac:dyDescent="0.25">
      <c r="A6" s="7" t="s">
        <v>17</v>
      </c>
      <c r="B6" s="27" t="s">
        <v>22</v>
      </c>
      <c r="C6" s="11">
        <f>C7</f>
        <v>5867</v>
      </c>
      <c r="D6" s="12"/>
      <c r="F6" s="31"/>
    </row>
    <row r="7" spans="1:6" s="10" customFormat="1" ht="37.35" customHeight="1" x14ac:dyDescent="0.25">
      <c r="A7" s="1" t="s">
        <v>10</v>
      </c>
      <c r="B7" s="2" t="s">
        <v>12</v>
      </c>
      <c r="C7" s="13">
        <f>SUM(C8:C17)</f>
        <v>5867</v>
      </c>
      <c r="D7" s="14"/>
      <c r="F7" s="31"/>
    </row>
    <row r="8" spans="1:6" s="10" customFormat="1" ht="37.35" customHeight="1" x14ac:dyDescent="0.25">
      <c r="A8" s="20">
        <v>1</v>
      </c>
      <c r="B8" s="21" t="s">
        <v>5</v>
      </c>
      <c r="C8" s="22">
        <v>150</v>
      </c>
      <c r="D8" s="23"/>
      <c r="F8" s="31"/>
    </row>
    <row r="9" spans="1:6" s="10" customFormat="1" ht="37.35" customHeight="1" x14ac:dyDescent="0.25">
      <c r="A9" s="20">
        <v>2</v>
      </c>
      <c r="B9" s="21" t="s">
        <v>1</v>
      </c>
      <c r="C9" s="22">
        <v>800</v>
      </c>
      <c r="D9" s="24"/>
    </row>
    <row r="10" spans="1:6" s="10" customFormat="1" ht="37.35" customHeight="1" x14ac:dyDescent="0.25">
      <c r="A10" s="20">
        <v>3</v>
      </c>
      <c r="B10" s="21" t="s">
        <v>2</v>
      </c>
      <c r="C10" s="25">
        <v>440.5</v>
      </c>
      <c r="D10" s="24"/>
    </row>
    <row r="11" spans="1:6" s="10" customFormat="1" ht="37.35" customHeight="1" x14ac:dyDescent="0.25">
      <c r="A11" s="20">
        <v>4</v>
      </c>
      <c r="B11" s="21" t="s">
        <v>3</v>
      </c>
      <c r="C11" s="22">
        <v>600</v>
      </c>
      <c r="D11" s="24"/>
    </row>
    <row r="12" spans="1:6" s="10" customFormat="1" ht="37.35" customHeight="1" x14ac:dyDescent="0.25">
      <c r="A12" s="20">
        <v>5</v>
      </c>
      <c r="B12" s="21" t="s">
        <v>6</v>
      </c>
      <c r="C12" s="22">
        <v>340</v>
      </c>
      <c r="D12" s="24"/>
    </row>
    <row r="13" spans="1:6" s="10" customFormat="1" ht="37.35" customHeight="1" x14ac:dyDescent="0.25">
      <c r="A13" s="20">
        <v>6</v>
      </c>
      <c r="B13" s="21" t="s">
        <v>7</v>
      </c>
      <c r="C13" s="22">
        <v>1290</v>
      </c>
      <c r="D13" s="24"/>
      <c r="F13" s="31"/>
    </row>
    <row r="14" spans="1:6" s="10" customFormat="1" ht="37.35" customHeight="1" x14ac:dyDescent="0.25">
      <c r="A14" s="20">
        <v>7</v>
      </c>
      <c r="B14" s="21" t="s">
        <v>13</v>
      </c>
      <c r="C14" s="22">
        <v>70</v>
      </c>
      <c r="D14" s="24"/>
    </row>
    <row r="15" spans="1:6" s="10" customFormat="1" ht="37.35" customHeight="1" x14ac:dyDescent="0.25">
      <c r="A15" s="20">
        <v>8</v>
      </c>
      <c r="B15" s="21" t="s">
        <v>16</v>
      </c>
      <c r="C15" s="25">
        <v>156.5</v>
      </c>
      <c r="D15" s="24"/>
    </row>
    <row r="16" spans="1:6" s="10" customFormat="1" ht="37.35" customHeight="1" x14ac:dyDescent="0.25">
      <c r="A16" s="20">
        <v>9</v>
      </c>
      <c r="B16" s="21" t="s">
        <v>4</v>
      </c>
      <c r="C16" s="22">
        <v>20</v>
      </c>
      <c r="D16" s="21"/>
    </row>
    <row r="17" spans="1:4" s="15" customFormat="1" ht="37.35" customHeight="1" x14ac:dyDescent="0.25">
      <c r="A17" s="16" t="s">
        <v>11</v>
      </c>
      <c r="B17" s="17" t="s">
        <v>24</v>
      </c>
      <c r="C17" s="26">
        <v>2000</v>
      </c>
      <c r="D17" s="18"/>
    </row>
    <row r="18" spans="1:4" s="10" customFormat="1" ht="37.35" customHeight="1" x14ac:dyDescent="0.25">
      <c r="A18" s="29" t="s">
        <v>18</v>
      </c>
      <c r="B18" s="17" t="s">
        <v>23</v>
      </c>
      <c r="C18" s="30">
        <f>C19+C30</f>
        <v>15100</v>
      </c>
      <c r="D18" s="29"/>
    </row>
    <row r="19" spans="1:4" s="10" customFormat="1" ht="37.35" customHeight="1" x14ac:dyDescent="0.25">
      <c r="A19" s="32" t="s">
        <v>10</v>
      </c>
      <c r="B19" s="33" t="s">
        <v>19</v>
      </c>
      <c r="C19" s="34">
        <f>C20+C21+C25</f>
        <v>8970</v>
      </c>
      <c r="D19" s="35"/>
    </row>
    <row r="20" spans="1:4" s="10" customFormat="1" ht="37.35" customHeight="1" x14ac:dyDescent="0.25">
      <c r="A20" s="24">
        <v>1</v>
      </c>
      <c r="B20" s="21" t="s">
        <v>25</v>
      </c>
      <c r="C20" s="36">
        <f>3*300</f>
        <v>900</v>
      </c>
      <c r="D20" s="21"/>
    </row>
    <row r="21" spans="1:4" s="10" customFormat="1" ht="37.35" customHeight="1" x14ac:dyDescent="0.25">
      <c r="A21" s="24">
        <v>2</v>
      </c>
      <c r="B21" s="21" t="s">
        <v>26</v>
      </c>
      <c r="C21" s="36">
        <f>C22+C23+C24</f>
        <v>4020</v>
      </c>
      <c r="D21" s="21"/>
    </row>
    <row r="22" spans="1:4" s="10" customFormat="1" ht="37.35" customHeight="1" x14ac:dyDescent="0.25">
      <c r="A22" s="37" t="s">
        <v>20</v>
      </c>
      <c r="B22" s="21" t="s">
        <v>27</v>
      </c>
      <c r="C22" s="36">
        <f>2*150</f>
        <v>300</v>
      </c>
      <c r="D22" s="21"/>
    </row>
    <row r="23" spans="1:4" s="10" customFormat="1" ht="37.35" customHeight="1" x14ac:dyDescent="0.25">
      <c r="A23" s="37" t="s">
        <v>20</v>
      </c>
      <c r="B23" s="21" t="s">
        <v>32</v>
      </c>
      <c r="C23" s="36">
        <f>20*150</f>
        <v>3000</v>
      </c>
      <c r="D23" s="21"/>
    </row>
    <row r="24" spans="1:4" s="10" customFormat="1" ht="37.35" customHeight="1" x14ac:dyDescent="0.25">
      <c r="A24" s="37" t="s">
        <v>20</v>
      </c>
      <c r="B24" s="21" t="s">
        <v>28</v>
      </c>
      <c r="C24" s="36">
        <f>12*60</f>
        <v>720</v>
      </c>
      <c r="D24" s="21"/>
    </row>
    <row r="25" spans="1:4" s="10" customFormat="1" ht="37.35" customHeight="1" x14ac:dyDescent="0.25">
      <c r="A25" s="24">
        <v>3</v>
      </c>
      <c r="B25" s="21" t="s">
        <v>29</v>
      </c>
      <c r="C25" s="36">
        <f>C26+C27+C28+C29</f>
        <v>4050</v>
      </c>
      <c r="D25" s="21"/>
    </row>
    <row r="26" spans="1:4" s="10" customFormat="1" ht="37.35" customHeight="1" x14ac:dyDescent="0.25">
      <c r="A26" s="37" t="s">
        <v>20</v>
      </c>
      <c r="B26" s="21" t="s">
        <v>34</v>
      </c>
      <c r="C26" s="36">
        <f>32*50</f>
        <v>1600</v>
      </c>
      <c r="D26" s="21"/>
    </row>
    <row r="27" spans="1:4" s="10" customFormat="1" ht="37.35" customHeight="1" x14ac:dyDescent="0.25">
      <c r="A27" s="37" t="s">
        <v>20</v>
      </c>
      <c r="B27" s="21" t="s">
        <v>36</v>
      </c>
      <c r="C27" s="36">
        <f>7*50</f>
        <v>350</v>
      </c>
      <c r="D27" s="21"/>
    </row>
    <row r="28" spans="1:4" s="10" customFormat="1" ht="37.35" customHeight="1" x14ac:dyDescent="0.25">
      <c r="A28" s="37" t="s">
        <v>20</v>
      </c>
      <c r="B28" s="21" t="s">
        <v>35</v>
      </c>
      <c r="C28" s="36">
        <f>17*50</f>
        <v>850</v>
      </c>
      <c r="D28" s="21"/>
    </row>
    <row r="29" spans="1:4" s="10" customFormat="1" ht="37.35" customHeight="1" x14ac:dyDescent="0.25">
      <c r="A29" s="37" t="s">
        <v>20</v>
      </c>
      <c r="B29" s="21" t="s">
        <v>37</v>
      </c>
      <c r="C29" s="36">
        <f>25*50</f>
        <v>1250</v>
      </c>
      <c r="D29" s="21"/>
    </row>
    <row r="30" spans="1:4" s="10" customFormat="1" ht="37.35" customHeight="1" x14ac:dyDescent="0.25">
      <c r="A30" s="38" t="s">
        <v>11</v>
      </c>
      <c r="B30" s="39" t="s">
        <v>30</v>
      </c>
      <c r="C30" s="40">
        <f>C31+C32</f>
        <v>6130</v>
      </c>
      <c r="D30" s="21"/>
    </row>
    <row r="31" spans="1:4" s="10" customFormat="1" ht="37.35" customHeight="1" x14ac:dyDescent="0.25">
      <c r="A31" s="37" t="s">
        <v>20</v>
      </c>
      <c r="B31" s="21" t="s">
        <v>31</v>
      </c>
      <c r="C31" s="36">
        <f>105*50</f>
        <v>5250</v>
      </c>
      <c r="D31" s="21"/>
    </row>
    <row r="32" spans="1:4" s="10" customFormat="1" ht="37.35" customHeight="1" x14ac:dyDescent="0.25">
      <c r="A32" s="41" t="s">
        <v>20</v>
      </c>
      <c r="B32" s="42" t="s">
        <v>33</v>
      </c>
      <c r="C32" s="43">
        <f>44*20</f>
        <v>880</v>
      </c>
      <c r="D32" s="42"/>
    </row>
  </sheetData>
  <mergeCells count="2">
    <mergeCell ref="A1:D1"/>
    <mergeCell ref="A2:D2"/>
  </mergeCells>
  <pageMargins left="0.45" right="0.45" top="0.5" bottom="0.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O9" sqref="O9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2024-01-02T01:18:04Z</cp:lastPrinted>
  <dcterms:created xsi:type="dcterms:W3CDTF">2022-12-22T03:47:15Z</dcterms:created>
  <dcterms:modified xsi:type="dcterms:W3CDTF">2024-02-05T02:05:22Z</dcterms:modified>
</cp:coreProperties>
</file>